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epcjalisco.org.mx\docs\Secretaria Ejecutiva\3. SESIONES CONSEJO GENERAL\Sesiones Consejo General 2024\10. Novena sesión extraordinaria 15-febrero-2024\Para firma\"/>
    </mc:Choice>
  </mc:AlternateContent>
  <xr:revisionPtr revIDLastSave="0" documentId="13_ncr:1_{AA75C5B6-8D88-4439-B421-0A265D3E929E}" xr6:coauthVersionLast="47" xr6:coauthVersionMax="47" xr10:uidLastSave="{00000000-0000-0000-0000-000000000000}"/>
  <bookViews>
    <workbookView xWindow="-120" yWindow="-120" windowWidth="25440" windowHeight="15390" activeTab="3" xr2:uid="{00000000-000D-0000-FFFF-FFFF00000000}"/>
  </bookViews>
  <sheets>
    <sheet name="FUERZA Y CORAZÓN POR JALISCO" sheetId="4" r:id="rId1"/>
    <sheet name="PAN" sheetId="1" r:id="rId2"/>
    <sheet name="PRI" sheetId="2" r:id="rId3"/>
    <sheet name="PRD" sheetId="3" r:id="rId4"/>
  </sheets>
  <definedNames>
    <definedName name="_xlnm.Print_Area" localSheetId="0">'FUERZA Y CORAZÓN POR JALISCO'!$B$2:$N$39</definedName>
    <definedName name="_xlnm.Print_Area" localSheetId="1">PAN!$C$2:$N$37</definedName>
    <definedName name="_xlnm.Print_Area" localSheetId="3">PRD!$C$2:$N$37</definedName>
    <definedName name="_xlnm.Print_Area" localSheetId="2">PRI!$C$2:$N$37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4" l="1"/>
  <c r="J14" i="4" s="1"/>
  <c r="H13" i="4"/>
  <c r="J13" i="4" s="1"/>
  <c r="H12" i="4"/>
  <c r="G8" i="4"/>
  <c r="H8" i="4" s="1"/>
  <c r="G7" i="4"/>
  <c r="H7" i="4" s="1"/>
  <c r="K14" i="4" l="1"/>
  <c r="K13" i="4"/>
  <c r="L14" i="4"/>
  <c r="L13" i="4"/>
  <c r="H15" i="4"/>
  <c r="H20" i="4" s="1"/>
  <c r="J12" i="4"/>
  <c r="K12" i="4" s="1"/>
  <c r="H12" i="3"/>
  <c r="H17" i="3" s="1"/>
  <c r="H12" i="2"/>
  <c r="H17" i="2" s="1"/>
  <c r="L12" i="4" l="1"/>
  <c r="L15" i="4" s="1"/>
  <c r="G20" i="4" s="1"/>
  <c r="K20" i="4" s="1"/>
  <c r="K15" i="4"/>
  <c r="F20" i="4" s="1"/>
  <c r="I20" i="4" s="1"/>
  <c r="J12" i="3"/>
  <c r="J12" i="2"/>
  <c r="G7" i="3"/>
  <c r="H7" i="3" s="1"/>
  <c r="G8" i="3"/>
  <c r="H8" i="3"/>
  <c r="G7" i="2"/>
  <c r="H7" i="2" s="1"/>
  <c r="G8" i="2"/>
  <c r="H8" i="2" s="1"/>
  <c r="G7" i="1"/>
  <c r="H7" i="1" s="1"/>
  <c r="G8" i="1"/>
  <c r="H8" i="1" s="1"/>
  <c r="H12" i="1"/>
  <c r="K12" i="2" l="1"/>
  <c r="F17" i="2" s="1"/>
  <c r="I17" i="2" s="1"/>
  <c r="L12" i="2"/>
  <c r="G17" i="2" s="1"/>
  <c r="K17" i="2" s="1"/>
  <c r="L12" i="3"/>
  <c r="G17" i="3" s="1"/>
  <c r="K17" i="3" s="1"/>
  <c r="K12" i="3"/>
  <c r="F17" i="3" s="1"/>
  <c r="I17" i="3" s="1"/>
  <c r="J12" i="1"/>
  <c r="H17" i="1"/>
  <c r="K12" i="1" l="1"/>
  <c r="F17" i="1" s="1"/>
  <c r="I17" i="1" s="1"/>
  <c r="L12" i="1"/>
  <c r="G17" i="1" s="1"/>
  <c r="K17" i="1" s="1"/>
</calcChain>
</file>

<file path=xl/sharedStrings.xml><?xml version="1.0" encoding="utf-8"?>
<sst xmlns="http://schemas.openxmlformats.org/spreadsheetml/2006/main" count="127" uniqueCount="38">
  <si>
    <r>
      <t xml:space="preserve">125 </t>
    </r>
    <r>
      <rPr>
        <b/>
        <sz val="8"/>
        <color theme="1"/>
        <rFont val="Lucida Sans"/>
        <family val="2"/>
      </rPr>
      <t>(MUNICIPIOS DEL ESTADO DE JALISCO)</t>
    </r>
  </si>
  <si>
    <t>X 100</t>
  </si>
  <si>
    <t>TOTAL DE MUNICIPIOS EN LOS QUE PODRÁ POSTULAR</t>
  </si>
  <si>
    <t>NOTAS METODOLÓGICAS.</t>
  </si>
  <si>
    <t>PAN</t>
  </si>
  <si>
    <t>FÓRMULAS DE PERSONAS LGBTTTIQ+ A POSTULAR ⑦</t>
  </si>
  <si>
    <t>FÓRMULAS DE PERSONAS CON DISCAPACIDAD A POSTULAR ⑥</t>
  </si>
  <si>
    <t>% DE MUNICIPIOS QUE PODRÁ POSTULAR EL PARTIDO
(respecto los 125 municipios) ⑤</t>
  </si>
  <si>
    <t>MUNICIPIOS DEL ESTADO DE JALISCO ④</t>
  </si>
  <si>
    <t>TOTAL DE MUNICIPIOS EN LOS QUE PODRÁ POSTULAR ③</t>
  </si>
  <si>
    <t>MUNICIPIOS QUE ENCABEZA EN COALICIÓN ①</t>
  </si>
  <si>
    <t>PARTIDO POLÍTICO</t>
  </si>
  <si>
    <r>
      <t xml:space="preserve">De conformidad a los </t>
    </r>
    <r>
      <rPr>
        <b/>
        <sz val="9"/>
        <color theme="1"/>
        <rFont val="Lucida Sans"/>
        <family val="2"/>
      </rPr>
      <t>artículos 24, numeral 3, fracción IV del CEEJ; 17 y 18, numeral 1 de los Lineamientos para garantizar el principio de paridad</t>
    </r>
    <r>
      <rPr>
        <sz val="9"/>
        <color theme="1"/>
        <rFont val="Lucida Sans"/>
        <family val="2"/>
      </rPr>
      <t>, se establece que las coaliciones deberán destinar una fórmula de los grupos en situación de vulnerabilidad por cada municipio resultante de multiplicar el porcentaje de población del grupo en situación de vulnerabilidad por los 125 municipios del Estado de Jalisco. Es decir 19 y 6 fórmulas para las personas con discapacidad y personas LGBTTTIQ+, respectivamente.</t>
    </r>
  </si>
  <si>
    <t>Nota metodológica</t>
  </si>
  <si>
    <r>
      <t xml:space="preserve">TOTAL DE FÓRMULAS </t>
    </r>
    <r>
      <rPr>
        <b/>
        <sz val="10"/>
        <color theme="0"/>
        <rFont val="Lucida Sans"/>
        <family val="2"/>
      </rPr>
      <t>(respecto los 125 municipios)</t>
    </r>
  </si>
  <si>
    <t>% DE POBLACIÓN</t>
  </si>
  <si>
    <t>DISPOSICIONES EN FAVOR DE GRUPOS EN SITUACIÓN DE VULNERABILIDAD</t>
  </si>
  <si>
    <r>
      <t xml:space="preserve">VERIFICACIÓN DE DISPOSICIONES EN FAVOR DE GRUPOS EN SITUACIÓN DE VULNERABILIDAD
PROCESO ELECTORAL LOCAL CONCURRENTE 2023-2024
</t>
    </r>
    <r>
      <rPr>
        <b/>
        <sz val="14"/>
        <rFont val="Lucida Sans"/>
        <family val="2"/>
      </rPr>
      <t>PARTIDO ACCIÓN NACIONAL</t>
    </r>
  </si>
  <si>
    <t>PRI</t>
  </si>
  <si>
    <r>
      <t xml:space="preserve">VERIFICACIÓN DE DISPOSICIONES EN FAVOR DE GRUPOS EN SITUACIÓN DE VULNERABILIDAD
PROCESO ELECTORAL LOCAL CONCURRENTE 2023-2024
</t>
    </r>
    <r>
      <rPr>
        <b/>
        <sz val="14"/>
        <rFont val="Lucida Sans"/>
        <family val="2"/>
      </rPr>
      <t>PARTIDO REVOLUCIONARIO INSTITUCIONAL</t>
    </r>
  </si>
  <si>
    <t>PRD</t>
  </si>
  <si>
    <r>
      <t xml:space="preserve">VERIFICACIÓN DE DISPOSICIONES EN FAVOR DE GRUPOS EN SITUACIÓN DE VULNERABILIDAD
PROCESO ELECTORAL LOCAL CONCURRENTE 2023-2024
</t>
    </r>
    <r>
      <rPr>
        <b/>
        <sz val="14"/>
        <rFont val="Lucida Sans"/>
        <family val="2"/>
      </rPr>
      <t>PARTIDO DE LA REVOLUCIÓN DEMOCRÁTICA</t>
    </r>
  </si>
  <si>
    <t>% DE MUNICIPIOS QUE REPRESENTAN LAS PERSONAS CON DISCAPACIDAD EN EL TOTAL DE MUNICIPIOS A POSTULAR</t>
  </si>
  <si>
    <t>% DE MUNICIPIOS QUE REPRESENTAN LAS PERSONAS LGBTTTIQ+ EN EL TOTAL DE MUNICIPIOS A POSTULAR</t>
  </si>
  <si>
    <t>TOTAL DE FÓRMULAS A PRESENTAR A FAVOR DE GRUPOS EN SITUACIÓN DE VULNERABILIDAD</t>
  </si>
  <si>
    <r>
      <t xml:space="preserve">VERIFICACIÓN DE DISPOSICIONES EN FAVOR DE GRUPOS EN SITUACIÓN DE VULNERABILIDAD
PROCESO ELECTORAL LOCAL CONCURRENTE 2023-2024
</t>
    </r>
    <r>
      <rPr>
        <b/>
        <sz val="14"/>
        <rFont val="Lucida Sans"/>
        <family val="2"/>
      </rPr>
      <t>COALICIÓN PARCIAL "FUERZA Y CORAZÓN POR JALISCO"</t>
    </r>
  </si>
  <si>
    <t>Personas con discapacidad respecto a la postulación en 125 municipios</t>
  </si>
  <si>
    <t>Personas LGBTTTIQ+ respecto a la postulación en 125 municipios</t>
  </si>
  <si>
    <t>TOTAL DE MUNICIPIOS EN LOS QUE PODRÁN POSTULAR LOS PARTIDOS QUE INTEGRAN LA COALICIÓN ③</t>
  </si>
  <si>
    <r>
      <t xml:space="preserve">La </t>
    </r>
    <r>
      <rPr>
        <b/>
        <sz val="11"/>
        <rFont val="Lucida Sans"/>
        <family val="2"/>
      </rPr>
      <t>sumatoria</t>
    </r>
    <r>
      <rPr>
        <sz val="11"/>
        <rFont val="Lucida Sans"/>
        <family val="2"/>
      </rPr>
      <t xml:space="preserve"> de las fórmulas de personas con discapacidad y personas de la población LGBTTTIQ+, que cada partido político debe presentar, se ajustan al porcentaje de la población de estos grupos de manera proporcional con el porcentaje de municipios que suman todos los partidos políticos que integran la coalición y que podrán postular.
Este porcentaje de municipios que representan las fórmulas de los grupos en situación de vulnerabilidad se obtiene a través del cálculo:
( </t>
    </r>
    <r>
      <rPr>
        <b/>
        <sz val="11"/>
        <color rgb="FF1D1D1B"/>
        <rFont val="Lucida Sans"/>
        <family val="2"/>
      </rPr>
      <t>Fórmulas del grupo en situación de vulnerabilidad</t>
    </r>
    <r>
      <rPr>
        <sz val="11"/>
        <color rgb="FF1D1D1B"/>
        <rFont val="Lucida Sans"/>
        <family val="2"/>
      </rPr>
      <t xml:space="preserve"> x </t>
    </r>
    <r>
      <rPr>
        <b/>
        <sz val="11"/>
        <color rgb="FF1D1D1B"/>
        <rFont val="Lucida Sans"/>
        <family val="2"/>
      </rPr>
      <t>100</t>
    </r>
    <r>
      <rPr>
        <sz val="11"/>
        <rFont val="Lucida Sans"/>
        <family val="2"/>
      </rPr>
      <t xml:space="preserve"> ) / </t>
    </r>
    <r>
      <rPr>
        <b/>
        <sz val="11"/>
        <color rgb="FF1D1D1B"/>
        <rFont val="Lucida Sans"/>
        <family val="2"/>
      </rPr>
      <t>Total de municipios que podrá postular el PP.</t>
    </r>
  </si>
  <si>
    <r>
      <t xml:space="preserve">Las fórmulas de personas con discapacidad y personas de la población LGBTTTIQ+, que cada partido político debe presentar, se ajustan al porcentaje de la población de estos grupos de manera proporcional con el porcentaje de municipios que el partido podrá de postular.
Este porcentaje de municipios que representan las fórmulas de los grupos en situación de vulnerabilidad se obtiene a través del cálculo:
( </t>
    </r>
    <r>
      <rPr>
        <b/>
        <sz val="11"/>
        <color rgb="FF1D1D1B"/>
        <rFont val="Lucida Sans"/>
        <family val="2"/>
      </rPr>
      <t>Fórmulas del grupo en situación de vulnerabilidad</t>
    </r>
    <r>
      <rPr>
        <sz val="11"/>
        <color rgb="FF1D1D1B"/>
        <rFont val="Lucida Sans"/>
        <family val="2"/>
      </rPr>
      <t xml:space="preserve"> x </t>
    </r>
    <r>
      <rPr>
        <b/>
        <sz val="11"/>
        <color rgb="FF1D1D1B"/>
        <rFont val="Lucida Sans"/>
        <family val="2"/>
      </rPr>
      <t>100</t>
    </r>
    <r>
      <rPr>
        <sz val="11"/>
        <rFont val="Lucida Sans"/>
        <family val="2"/>
      </rPr>
      <t xml:space="preserve"> ) / </t>
    </r>
    <r>
      <rPr>
        <b/>
        <sz val="11"/>
        <color rgb="FF1D1D1B"/>
        <rFont val="Lucida Sans"/>
        <family val="2"/>
      </rPr>
      <t>Total de municipios que podrá postular el PP.</t>
    </r>
  </si>
  <si>
    <t>PERSONAS CON DISCAPACIDAD A POSTULAR</t>
  </si>
  <si>
    <t>PERSONAS LGBTTTIQ+ A POSTULAR</t>
  </si>
  <si>
    <r>
      <t xml:space="preserve">⑥ Es el resultado de multiplicar el </t>
    </r>
    <r>
      <rPr>
        <b/>
        <sz val="11"/>
        <color rgb="FFB4E2E1"/>
        <rFont val="Lucida Sans"/>
        <family val="2"/>
      </rPr>
      <t>total de fórmulas de personas con discapacidad respecto a la postulación en 125 municipios</t>
    </r>
    <r>
      <rPr>
        <b/>
        <sz val="11"/>
        <color theme="0"/>
        <rFont val="Lucida Sans"/>
        <family val="2"/>
      </rPr>
      <t xml:space="preserve"> por </t>
    </r>
    <r>
      <rPr>
        <b/>
        <sz val="11"/>
        <color rgb="FFB4E2E1"/>
        <rFont val="Lucida Sans"/>
        <family val="2"/>
      </rPr>
      <t>el porcentaje de municipios que podrá postular el partido</t>
    </r>
    <r>
      <rPr>
        <b/>
        <sz val="11"/>
        <color theme="0"/>
        <rFont val="Lucida Sans"/>
        <family val="2"/>
      </rPr>
      <t xml:space="preserve">. 
⑦ Es el resultado de multiplicar el </t>
    </r>
    <r>
      <rPr>
        <b/>
        <sz val="11"/>
        <color rgb="FFB4E2E1"/>
        <rFont val="Lucida Sans"/>
        <family val="2"/>
      </rPr>
      <t>total de fórmulas de personas LGBTTTIQ+ respecto a la postulación en 125 municipios</t>
    </r>
    <r>
      <rPr>
        <b/>
        <sz val="11"/>
        <color theme="0"/>
        <rFont val="Lucida Sans"/>
        <family val="2"/>
      </rPr>
      <t xml:space="preserve"> por el </t>
    </r>
    <r>
      <rPr>
        <b/>
        <sz val="11"/>
        <color rgb="FFB4E2E1"/>
        <rFont val="Lucida Sans"/>
        <family val="2"/>
      </rPr>
      <t>porcentaje de municipios que podrá postular el partido</t>
    </r>
    <r>
      <rPr>
        <b/>
        <sz val="11"/>
        <color theme="0"/>
        <rFont val="Lucida Sans"/>
        <family val="2"/>
      </rPr>
      <t xml:space="preserve">. 
Si el producto de las operaciones anteriores resultara con números decimales, se procederá a redondear al número entero siguiente. </t>
    </r>
  </si>
  <si>
    <t>MUNICIPIOS QUE PUEDE POSTULAR DE FORMA INDIVIDUAL ②</t>
  </si>
  <si>
    <t>FCJ</t>
  </si>
  <si>
    <t>TOTAL DE PLANILLAS QUE PODRÁN REGISTRAR LOS PARTIDOS POLÍTICOS QUE INTEGRAN LA COALICIÓN</t>
  </si>
  <si>
    <r>
      <t>① De conformidad al siglado del convenio de coalición presentado y aprobado por el CG mediante el acuerdo</t>
    </r>
    <r>
      <rPr>
        <b/>
        <sz val="11"/>
        <color rgb="FFB4E2E1"/>
        <rFont val="Lucida Sans"/>
        <family val="2"/>
      </rPr>
      <t xml:space="preserve"> IEPC-ACG-099/2023,</t>
    </r>
    <r>
      <rPr>
        <b/>
        <sz val="11"/>
        <color theme="0"/>
        <rFont val="Lucida Sans"/>
        <family val="2"/>
      </rPr>
      <t xml:space="preserve"> MODIFICACIÓN DEL CONVENIO CON FOLIO 00427 PRESENTADO EL </t>
    </r>
    <r>
      <rPr>
        <b/>
        <sz val="11"/>
        <color rgb="FFB4E2E1"/>
        <rFont val="Lucida Sans"/>
        <family val="2"/>
      </rPr>
      <t xml:space="preserve">4 DE FEBRERO DE 2024 </t>
    </r>
    <r>
      <rPr>
        <b/>
        <sz val="11"/>
        <color theme="0"/>
        <rFont val="Lucida Sans"/>
        <family val="2"/>
      </rPr>
      <t xml:space="preserve">y
FÉ DE ERRATAS CON FOLIO 13837 PRESENTADA EL </t>
    </r>
    <r>
      <rPr>
        <b/>
        <sz val="11"/>
        <color rgb="FFB4E2E1"/>
        <rFont val="Lucida Sans"/>
        <family val="2"/>
      </rPr>
      <t>10 DE FEBRERO DE 2024</t>
    </r>
    <r>
      <rPr>
        <b/>
        <sz val="11"/>
        <color theme="0"/>
        <rFont val="Lucida Sans"/>
        <family val="2"/>
      </rPr>
      <t xml:space="preserve">
② Los municipios que no se encuentran en convenio y que el partido político puede postular de forma individual.
③ La sumatoria de los </t>
    </r>
    <r>
      <rPr>
        <b/>
        <sz val="11"/>
        <color rgb="FFB4E2E1"/>
        <rFont val="Lucida Sans"/>
        <family val="2"/>
      </rPr>
      <t>municipios que encabeza en coalición</t>
    </r>
    <r>
      <rPr>
        <b/>
        <sz val="11"/>
        <color theme="0"/>
        <rFont val="Lucida Sans"/>
        <family val="2"/>
      </rPr>
      <t xml:space="preserve"> con los </t>
    </r>
    <r>
      <rPr>
        <b/>
        <sz val="11"/>
        <color rgb="FFB4E2E1"/>
        <rFont val="Lucida Sans"/>
        <family val="2"/>
      </rPr>
      <t>municipios que puede postular de forma individual</t>
    </r>
    <r>
      <rPr>
        <b/>
        <sz val="11"/>
        <color theme="0"/>
        <rFont val="Lucida Sans"/>
        <family val="2"/>
      </rPr>
      <t xml:space="preserve">.
④ La cantidad de municipios del Estado de Jalisco. 
⑤ Es el </t>
    </r>
    <r>
      <rPr>
        <b/>
        <sz val="11"/>
        <color rgb="FFB4E2E1"/>
        <rFont val="Lucida Sans"/>
        <family val="2"/>
      </rPr>
      <t>porcentaje</t>
    </r>
    <r>
      <rPr>
        <b/>
        <sz val="11"/>
        <color theme="0"/>
        <rFont val="Lucida Sans"/>
        <family val="2"/>
      </rPr>
      <t xml:space="preserve"> del total de postulaciones que el partido podrá postular, y se obtiene a través de la siguiente fórmula: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</si>
</sst>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_-* #,##0_-;\-* #,##0_-;_-* &quot;-&quot;??_-;_-@_-"/>
    <numFmt numFmtId="165" formatCode="0.000"/>
  </numFmts>
  <fonts count="27" x14ac:knownFonts="1">
    <font>
      <sz val="11"/>
      <color theme="1"/>
      <name val="Calibri"/>
      <family val="2"/>
      <scheme val="minor"/>
    </font>
    <font>
      <sz val="11"/>
      <color theme="1"/>
      <name val="Calibri"/>
      <family val="2"/>
      <scheme val="minor"/>
    </font>
    <font>
      <sz val="11"/>
      <color theme="1"/>
      <name val="Lucida Sans"/>
      <family val="2"/>
    </font>
    <font>
      <b/>
      <sz val="11"/>
      <color theme="1"/>
      <name val="Lucida Sans"/>
      <family val="2"/>
    </font>
    <font>
      <sz val="10"/>
      <color theme="0"/>
      <name val="Lucida Sans"/>
      <family val="2"/>
    </font>
    <font>
      <b/>
      <sz val="11"/>
      <color theme="0"/>
      <name val="Lucida Sans"/>
      <family val="2"/>
    </font>
    <font>
      <b/>
      <sz val="11"/>
      <color rgb="FFB4E2E1"/>
      <name val="Lucida Sans"/>
      <family val="2"/>
    </font>
    <font>
      <b/>
      <sz val="8"/>
      <color theme="1"/>
      <name val="Lucida Sans"/>
      <family val="2"/>
    </font>
    <font>
      <b/>
      <sz val="10"/>
      <color theme="1"/>
      <name val="Lucida Sans"/>
      <family val="2"/>
    </font>
    <font>
      <b/>
      <sz val="14"/>
      <color theme="0"/>
      <name val="Lucida Sans"/>
      <family val="2"/>
    </font>
    <font>
      <b/>
      <sz val="18"/>
      <color theme="1"/>
      <name val="Lucida Sans"/>
      <family val="2"/>
    </font>
    <font>
      <sz val="18"/>
      <color theme="1"/>
      <name val="Lucida Sans"/>
      <family val="2"/>
    </font>
    <font>
      <b/>
      <sz val="10"/>
      <color theme="0"/>
      <name val="Lucida Sans"/>
      <family val="2"/>
    </font>
    <font>
      <sz val="9"/>
      <color theme="1"/>
      <name val="Lucida Sans"/>
      <family val="2"/>
    </font>
    <font>
      <b/>
      <sz val="20"/>
      <color theme="1"/>
      <name val="Lucida Sans"/>
      <family val="2"/>
    </font>
    <font>
      <b/>
      <sz val="9"/>
      <color theme="1"/>
      <name val="Lucida Sans"/>
      <family val="2"/>
    </font>
    <font>
      <sz val="14"/>
      <name val="Lucida Sans"/>
      <family val="2"/>
    </font>
    <font>
      <b/>
      <sz val="14"/>
      <name val="Lucida Sans"/>
      <family val="2"/>
    </font>
    <font>
      <b/>
      <sz val="14"/>
      <color theme="1"/>
      <name val="Lucida Sans"/>
      <family val="2"/>
    </font>
    <font>
      <sz val="11"/>
      <name val="Lucida Sans"/>
      <family val="2"/>
    </font>
    <font>
      <b/>
      <sz val="11"/>
      <color rgb="FF1D1D1B"/>
      <name val="Lucida Sans"/>
      <family val="2"/>
    </font>
    <font>
      <sz val="11"/>
      <color rgb="FF1D1D1B"/>
      <name val="Lucida Sans"/>
      <family val="2"/>
    </font>
    <font>
      <b/>
      <sz val="18"/>
      <color theme="0"/>
      <name val="Lucida Sans"/>
      <family val="2"/>
    </font>
    <font>
      <sz val="48"/>
      <color theme="1"/>
      <name val="Lucida Sans"/>
      <family val="2"/>
    </font>
    <font>
      <b/>
      <sz val="36"/>
      <color theme="1"/>
      <name val="Lucida Sans"/>
      <family val="2"/>
    </font>
    <font>
      <b/>
      <sz val="11"/>
      <name val="Lucida Sans"/>
      <family val="2"/>
    </font>
    <font>
      <b/>
      <sz val="16"/>
      <color theme="0"/>
      <name val="Lucida Sans"/>
      <family val="2"/>
    </font>
  </fonts>
  <fills count="6">
    <fill>
      <patternFill patternType="none"/>
    </fill>
    <fill>
      <patternFill patternType="gray125"/>
    </fill>
    <fill>
      <patternFill patternType="solid">
        <fgColor rgb="FF1D1D1B"/>
        <bgColor indexed="64"/>
      </patternFill>
    </fill>
    <fill>
      <patternFill patternType="solid">
        <fgColor rgb="FFB4E2E1"/>
        <bgColor indexed="64"/>
      </patternFill>
    </fill>
    <fill>
      <patternFill patternType="solid">
        <fgColor rgb="FF00788E"/>
        <bgColor indexed="64"/>
      </patternFill>
    </fill>
    <fill>
      <patternFill patternType="solid">
        <fgColor theme="0"/>
        <bgColor indexed="64"/>
      </patternFill>
    </fill>
  </fills>
  <borders count="27">
    <border>
      <left/>
      <right/>
      <top/>
      <bottom/>
      <diagonal/>
    </border>
    <border>
      <left/>
      <right style="medium">
        <color rgb="FF4DBBB8"/>
      </right>
      <top/>
      <bottom style="medium">
        <color rgb="FF4DBBB8"/>
      </bottom>
      <diagonal/>
    </border>
    <border>
      <left/>
      <right/>
      <top/>
      <bottom style="medium">
        <color rgb="FF4DBBB8"/>
      </bottom>
      <diagonal/>
    </border>
    <border>
      <left style="medium">
        <color rgb="FF4DBBB8"/>
      </left>
      <right/>
      <top/>
      <bottom style="medium">
        <color rgb="FF4DBBB8"/>
      </bottom>
      <diagonal/>
    </border>
    <border>
      <left/>
      <right style="medium">
        <color rgb="FF4DBBB8"/>
      </right>
      <top/>
      <bottom/>
      <diagonal/>
    </border>
    <border>
      <left style="medium">
        <color rgb="FF4DBBB8"/>
      </left>
      <right/>
      <top/>
      <bottom/>
      <diagonal/>
    </border>
    <border>
      <left/>
      <right style="medium">
        <color rgb="FF4DBBB8"/>
      </right>
      <top style="medium">
        <color rgb="FF4DBBB8"/>
      </top>
      <bottom/>
      <diagonal/>
    </border>
    <border>
      <left/>
      <right/>
      <top style="medium">
        <color rgb="FF4DBBB8"/>
      </top>
      <bottom/>
      <diagonal/>
    </border>
    <border>
      <left style="medium">
        <color rgb="FF4DBBB8"/>
      </left>
      <right/>
      <top style="medium">
        <color rgb="FF4DBBB8"/>
      </top>
      <bottom/>
      <diagonal/>
    </border>
    <border>
      <left style="thin">
        <color rgb="FF4DBBB8"/>
      </left>
      <right style="thick">
        <color rgb="FF4DBBB8"/>
      </right>
      <top style="thin">
        <color rgb="FF4DBBB8"/>
      </top>
      <bottom style="thick">
        <color rgb="FF4DBBB8"/>
      </bottom>
      <diagonal/>
    </border>
    <border>
      <left style="thick">
        <color rgb="FF4DBBB8"/>
      </left>
      <right style="thin">
        <color rgb="FF4DBBB8"/>
      </right>
      <top style="thin">
        <color rgb="FF4DBBB8"/>
      </top>
      <bottom style="thick">
        <color rgb="FF4DBBB8"/>
      </bottom>
      <diagonal/>
    </border>
    <border>
      <left style="thin">
        <color rgb="FF4DBBB8"/>
      </left>
      <right/>
      <top style="thin">
        <color rgb="FF4DBBB8"/>
      </top>
      <bottom style="thin">
        <color rgb="FF4DBBB8"/>
      </bottom>
      <diagonal/>
    </border>
    <border>
      <left style="thin">
        <color rgb="FF4DBBB8"/>
      </left>
      <right style="thin">
        <color rgb="FF4DBBB8"/>
      </right>
      <top style="thin">
        <color rgb="FF4DBBB8"/>
      </top>
      <bottom style="thin">
        <color rgb="FF4DBBB8"/>
      </bottom>
      <diagonal/>
    </border>
    <border>
      <left/>
      <right style="thick">
        <color rgb="FF4DBBB8"/>
      </right>
      <top style="thick">
        <color rgb="FF4DBBB8"/>
      </top>
      <bottom/>
      <diagonal/>
    </border>
    <border>
      <left style="thick">
        <color rgb="FF4DBBB8"/>
      </left>
      <right/>
      <top style="thick">
        <color rgb="FF4DBBB8"/>
      </top>
      <bottom/>
      <diagonal/>
    </border>
    <border>
      <left style="thin">
        <color rgb="FF4DBBB8"/>
      </left>
      <right style="medium">
        <color rgb="FF4DBBB8"/>
      </right>
      <top style="thin">
        <color rgb="FF4DBBB8"/>
      </top>
      <bottom style="medium">
        <color rgb="FF4DBBB8"/>
      </bottom>
      <diagonal/>
    </border>
    <border>
      <left style="thin">
        <color rgb="FF4DBBB8"/>
      </left>
      <right style="thin">
        <color rgb="FF4DBBB8"/>
      </right>
      <top style="thin">
        <color rgb="FF4DBBB8"/>
      </top>
      <bottom style="medium">
        <color rgb="FF4DBBB8"/>
      </bottom>
      <diagonal/>
    </border>
    <border>
      <left style="medium">
        <color rgb="FF4DBBB8"/>
      </left>
      <right style="thin">
        <color rgb="FF4DBBB8"/>
      </right>
      <top style="thin">
        <color rgb="FF4DBBB8"/>
      </top>
      <bottom style="medium">
        <color rgb="FF4DBBB8"/>
      </bottom>
      <diagonal/>
    </border>
    <border>
      <left style="thin">
        <color rgb="FF4DBBB8"/>
      </left>
      <right style="medium">
        <color rgb="FF4DBBB8"/>
      </right>
      <top style="thin">
        <color rgb="FF4DBBB8"/>
      </top>
      <bottom style="thin">
        <color rgb="FF4DBBB8"/>
      </bottom>
      <diagonal/>
    </border>
    <border>
      <left style="medium">
        <color rgb="FF4DBBB8"/>
      </left>
      <right style="thin">
        <color rgb="FF4DBBB8"/>
      </right>
      <top style="thin">
        <color rgb="FF4DBBB8"/>
      </top>
      <bottom style="thin">
        <color rgb="FF4DBBB8"/>
      </bottom>
      <diagonal/>
    </border>
    <border>
      <left/>
      <right/>
      <top/>
      <bottom style="thick">
        <color rgb="FF4DBBB8"/>
      </bottom>
      <diagonal/>
    </border>
    <border>
      <left style="thick">
        <color rgb="FF4DBBB8"/>
      </left>
      <right style="thin">
        <color rgb="FF4DBBB8"/>
      </right>
      <top style="thin">
        <color rgb="FF4DBBB8"/>
      </top>
      <bottom style="thin">
        <color rgb="FF4DBBB8"/>
      </bottom>
      <diagonal/>
    </border>
    <border>
      <left style="thin">
        <color rgb="FF4DBBB8"/>
      </left>
      <right style="thick">
        <color rgb="FF4DBBB8"/>
      </right>
      <top style="thin">
        <color rgb="FF4DBBB8"/>
      </top>
      <bottom style="thin">
        <color rgb="FF4DBBB8"/>
      </bottom>
      <diagonal/>
    </border>
    <border>
      <left/>
      <right/>
      <top style="thin">
        <color rgb="FF4DBBB8"/>
      </top>
      <bottom/>
      <diagonal/>
    </border>
    <border>
      <left style="thick">
        <color rgb="FF4DBBB8"/>
      </left>
      <right/>
      <top/>
      <bottom style="thick">
        <color rgb="FF4DBBB8"/>
      </bottom>
      <diagonal/>
    </border>
    <border>
      <left/>
      <right style="thick">
        <color rgb="FF4DBBB8"/>
      </right>
      <top/>
      <bottom style="thick">
        <color rgb="FF4DBBB8"/>
      </bottom>
      <diagonal/>
    </border>
    <border>
      <left/>
      <right style="thin">
        <color rgb="FF4DBBB8"/>
      </right>
      <top style="thin">
        <color rgb="FF4DBBB8"/>
      </top>
      <bottom/>
      <diagonal/>
    </border>
  </borders>
  <cellStyleXfs count="2">
    <xf numFmtId="0" fontId="0" fillId="0" borderId="0"/>
    <xf numFmtId="9" fontId="1" fillId="0" borderId="0" applyFont="0" applyFill="0" applyBorder="0" applyAlignment="0" applyProtection="0"/>
  </cellStyleXfs>
  <cellXfs count="106">
    <xf numFmtId="0" fontId="0" fillId="0" borderId="0" xfId="0"/>
    <xf numFmtId="0" fontId="2" fillId="0" borderId="0" xfId="0" applyFont="1"/>
    <xf numFmtId="0" fontId="2" fillId="0" borderId="0" xfId="0" applyFont="1" applyAlignment="1">
      <alignment horizontal="center"/>
    </xf>
    <xf numFmtId="8" fontId="2"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43" fontId="2" fillId="0" borderId="0" xfId="0" applyNumberFormat="1" applyFont="1"/>
    <xf numFmtId="10" fontId="3" fillId="0" borderId="0" xfId="0" applyNumberFormat="1" applyFont="1" applyAlignment="1">
      <alignment horizontal="center"/>
    </xf>
    <xf numFmtId="164" fontId="2" fillId="0" borderId="0" xfId="0" applyNumberFormat="1" applyFont="1" applyAlignment="1">
      <alignment horizontal="center" vertical="center" wrapText="1"/>
    </xf>
    <xf numFmtId="164" fontId="2" fillId="0" borderId="0" xfId="0" applyNumberFormat="1" applyFont="1"/>
    <xf numFmtId="10" fontId="3" fillId="3" borderId="4" xfId="0" applyNumberFormat="1" applyFont="1" applyFill="1" applyBorder="1" applyAlignment="1">
      <alignment horizontal="center"/>
    </xf>
    <xf numFmtId="10" fontId="3" fillId="3" borderId="0" xfId="0" applyNumberFormat="1" applyFont="1" applyFill="1" applyAlignment="1">
      <alignment horizontal="center"/>
    </xf>
    <xf numFmtId="164" fontId="2" fillId="3" borderId="0" xfId="0" applyNumberFormat="1" applyFont="1" applyFill="1" applyAlignment="1">
      <alignment horizontal="center" vertical="center" wrapText="1"/>
    </xf>
    <xf numFmtId="0" fontId="3" fillId="3" borderId="0" xfId="0" applyFont="1" applyFill="1" applyAlignment="1">
      <alignment horizontal="center"/>
    </xf>
    <xf numFmtId="0" fontId="2" fillId="3" borderId="0" xfId="0" applyFont="1" applyFill="1"/>
    <xf numFmtId="0" fontId="2" fillId="3" borderId="5" xfId="0" applyFont="1" applyFill="1" applyBorder="1"/>
    <xf numFmtId="164" fontId="3" fillId="3" borderId="0" xfId="0" applyNumberFormat="1" applyFont="1" applyFill="1" applyAlignment="1">
      <alignment horizontal="left" vertical="center" wrapText="1"/>
    </xf>
    <xf numFmtId="10" fontId="2" fillId="0" borderId="0" xfId="1" applyNumberFormat="1" applyFont="1"/>
    <xf numFmtId="1" fontId="10" fillId="3" borderId="9" xfId="0" applyNumberFormat="1" applyFont="1" applyFill="1" applyBorder="1" applyAlignment="1">
      <alignment horizontal="center" vertical="center"/>
    </xf>
    <xf numFmtId="1" fontId="10" fillId="3" borderId="10" xfId="1" applyNumberFormat="1" applyFont="1" applyFill="1" applyBorder="1" applyAlignment="1">
      <alignment horizontal="center" vertical="center"/>
    </xf>
    <xf numFmtId="10" fontId="10" fillId="0" borderId="11" xfId="1" applyNumberFormat="1" applyFont="1" applyFill="1" applyBorder="1" applyAlignment="1">
      <alignment horizontal="center" vertical="center" wrapText="1"/>
    </xf>
    <xf numFmtId="0" fontId="11" fillId="0" borderId="12" xfId="0" applyFont="1" applyBorder="1" applyAlignment="1">
      <alignment horizontal="center" vertical="center"/>
    </xf>
    <xf numFmtId="0" fontId="10" fillId="0" borderId="12"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1" fontId="14" fillId="3" borderId="11" xfId="0" applyNumberFormat="1" applyFont="1" applyFill="1" applyBorder="1" applyAlignment="1">
      <alignment horizontal="center" vertical="center"/>
    </xf>
    <xf numFmtId="10" fontId="3" fillId="0" borderId="12" xfId="1" applyNumberFormat="1" applyFont="1" applyBorder="1" applyAlignment="1">
      <alignment horizontal="center" vertical="center"/>
    </xf>
    <xf numFmtId="0" fontId="5" fillId="2" borderId="0" xfId="0" applyFont="1" applyFill="1" applyAlignment="1">
      <alignment horizontal="center" wrapText="1"/>
    </xf>
    <xf numFmtId="0" fontId="16" fillId="0" borderId="2" xfId="0" applyFont="1" applyBorder="1" applyAlignment="1">
      <alignment vertical="center" wrapText="1"/>
    </xf>
    <xf numFmtId="0" fontId="2" fillId="5" borderId="3" xfId="0" applyFont="1" applyFill="1" applyBorder="1"/>
    <xf numFmtId="0" fontId="2" fillId="5" borderId="0" xfId="0" applyFont="1" applyFill="1"/>
    <xf numFmtId="0" fontId="16" fillId="0" borderId="0" xfId="0" applyFont="1" applyAlignment="1">
      <alignment vertical="center" wrapText="1"/>
    </xf>
    <xf numFmtId="0" fontId="2" fillId="5" borderId="5" xfId="0" applyFont="1" applyFill="1" applyBorder="1"/>
    <xf numFmtId="0" fontId="16" fillId="0" borderId="7" xfId="0" applyFont="1" applyBorder="1" applyAlignment="1">
      <alignment vertical="center" wrapText="1"/>
    </xf>
    <xf numFmtId="0" fontId="2" fillId="5" borderId="8" xfId="0" applyFont="1" applyFill="1" applyBorder="1"/>
    <xf numFmtId="1" fontId="18" fillId="0" borderId="12" xfId="0" applyNumberFormat="1" applyFont="1" applyBorder="1" applyAlignment="1">
      <alignment horizontal="center" vertical="center"/>
    </xf>
    <xf numFmtId="0" fontId="18" fillId="0" borderId="11" xfId="0" applyFont="1" applyBorder="1" applyAlignment="1">
      <alignment horizontal="center" vertical="center"/>
    </xf>
    <xf numFmtId="165" fontId="2" fillId="0" borderId="0" xfId="0" applyNumberFormat="1" applyFont="1"/>
    <xf numFmtId="0" fontId="2" fillId="0" borderId="0" xfId="0" applyFont="1" applyAlignment="1">
      <alignment horizontal="center" textRotation="90"/>
    </xf>
    <xf numFmtId="0" fontId="2" fillId="5" borderId="7" xfId="0" applyFont="1" applyFill="1" applyBorder="1"/>
    <xf numFmtId="0" fontId="2" fillId="5" borderId="2" xfId="0" applyFont="1" applyFill="1" applyBorder="1"/>
    <xf numFmtId="1" fontId="10" fillId="3" borderId="21" xfId="1" applyNumberFormat="1" applyFont="1" applyFill="1" applyBorder="1" applyAlignment="1">
      <alignment horizontal="center" vertical="center"/>
    </xf>
    <xf numFmtId="1" fontId="10" fillId="3" borderId="22" xfId="0" applyNumberFormat="1" applyFont="1" applyFill="1" applyBorder="1" applyAlignment="1">
      <alignment horizontal="center" vertical="center"/>
    </xf>
    <xf numFmtId="0" fontId="11" fillId="3" borderId="12" xfId="0" applyFont="1" applyFill="1" applyBorder="1" applyAlignment="1">
      <alignment horizontal="center" vertical="center"/>
    </xf>
    <xf numFmtId="0" fontId="24" fillId="0" borderId="0" xfId="0" applyFont="1" applyAlignment="1">
      <alignment horizontal="center" vertical="center"/>
    </xf>
    <xf numFmtId="1" fontId="10" fillId="0" borderId="0" xfId="1" applyNumberFormat="1" applyFont="1" applyFill="1" applyBorder="1" applyAlignment="1">
      <alignment horizontal="center" vertical="center" wrapText="1"/>
    </xf>
    <xf numFmtId="1" fontId="22" fillId="2" borderId="24" xfId="1" applyNumberFormat="1" applyFont="1" applyFill="1" applyBorder="1" applyAlignment="1">
      <alignment horizontal="center" vertical="center"/>
    </xf>
    <xf numFmtId="1" fontId="22" fillId="2" borderId="25" xfId="0" applyNumberFormat="1" applyFont="1" applyFill="1" applyBorder="1" applyAlignment="1">
      <alignment horizontal="center" vertical="center"/>
    </xf>
    <xf numFmtId="0" fontId="5" fillId="4" borderId="0" xfId="0" applyFont="1" applyFill="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2" xfId="0" applyFont="1" applyBorder="1" applyAlignment="1">
      <alignment horizontal="center" vertical="center" wrapText="1"/>
    </xf>
    <xf numFmtId="0" fontId="2" fillId="0" borderId="7"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5" fillId="2" borderId="0" xfId="0" applyFont="1" applyFill="1" applyAlignment="1">
      <alignment horizontal="center" vertical="center" wrapText="1"/>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5" fillId="4" borderId="12" xfId="0" applyFont="1" applyFill="1" applyBorder="1" applyAlignment="1">
      <alignment horizontal="center" vertical="center" wrapText="1"/>
    </xf>
    <xf numFmtId="0" fontId="13" fillId="0" borderId="19"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16" xfId="0" applyFont="1" applyBorder="1" applyAlignment="1">
      <alignment horizontal="justify" vertical="center" wrapText="1"/>
    </xf>
    <xf numFmtId="0" fontId="13" fillId="0" borderId="15" xfId="0" applyFont="1" applyBorder="1" applyAlignment="1">
      <alignment horizontal="justify" vertical="center" wrapText="1"/>
    </xf>
    <xf numFmtId="0" fontId="3" fillId="0" borderId="0" xfId="0" applyFont="1" applyAlignment="1">
      <alignment horizontal="center" vertical="center"/>
    </xf>
    <xf numFmtId="0" fontId="26" fillId="2" borderId="0" xfId="0" applyFont="1" applyFill="1" applyAlignment="1">
      <alignment horizontal="center" vertical="center" textRotation="90"/>
    </xf>
    <xf numFmtId="164" fontId="12" fillId="2" borderId="8" xfId="0" applyNumberFormat="1" applyFont="1" applyFill="1" applyBorder="1" applyAlignment="1">
      <alignment horizontal="center" vertical="center" wrapText="1"/>
    </xf>
    <xf numFmtId="164" fontId="12" fillId="2" borderId="7" xfId="0" applyNumberFormat="1" applyFont="1" applyFill="1" applyBorder="1" applyAlignment="1">
      <alignment horizontal="center" vertical="center" wrapText="1"/>
    </xf>
    <xf numFmtId="0" fontId="8" fillId="3" borderId="0" xfId="0" applyFont="1" applyFill="1" applyAlignment="1">
      <alignment horizontal="center" wrapText="1"/>
    </xf>
    <xf numFmtId="0" fontId="3" fillId="3" borderId="0" xfId="0" applyFont="1" applyFill="1" applyAlignment="1">
      <alignment horizontal="center"/>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0" xfId="0" applyFont="1" applyAlignment="1">
      <alignment horizontal="center" vertical="center" wrapText="1"/>
    </xf>
    <xf numFmtId="164" fontId="12" fillId="2" borderId="6" xfId="0" applyNumberFormat="1" applyFont="1" applyFill="1" applyBorder="1" applyAlignment="1">
      <alignment horizontal="center" vertical="center" wrapText="1"/>
    </xf>
    <xf numFmtId="10" fontId="18" fillId="3" borderId="17" xfId="1" applyNumberFormat="1" applyFont="1" applyFill="1" applyBorder="1" applyAlignment="1">
      <alignment horizontal="center" vertical="center"/>
    </xf>
    <xf numFmtId="10" fontId="18" fillId="3" borderId="16" xfId="1" applyNumberFormat="1" applyFont="1" applyFill="1" applyBorder="1" applyAlignment="1">
      <alignment horizontal="center" vertical="center"/>
    </xf>
    <xf numFmtId="10" fontId="18" fillId="3" borderId="16" xfId="0" applyNumberFormat="1" applyFont="1" applyFill="1" applyBorder="1" applyAlignment="1">
      <alignment horizontal="center" vertical="center"/>
    </xf>
    <xf numFmtId="10" fontId="18" fillId="3" borderId="15" xfId="0" applyNumberFormat="1" applyFont="1" applyFill="1" applyBorder="1" applyAlignment="1">
      <alignment horizontal="center" vertical="center"/>
    </xf>
    <xf numFmtId="0" fontId="9" fillId="4" borderId="8"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6" xfId="0" applyFont="1" applyFill="1" applyBorder="1" applyAlignment="1">
      <alignment horizontal="center" vertical="center"/>
    </xf>
    <xf numFmtId="0" fontId="5" fillId="2" borderId="5" xfId="0" applyFont="1" applyFill="1" applyBorder="1" applyAlignment="1">
      <alignment horizontal="center" wrapText="1"/>
    </xf>
    <xf numFmtId="0" fontId="5" fillId="2" borderId="0" xfId="0" applyFont="1" applyFill="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2" fillId="0" borderId="0" xfId="0" applyFont="1" applyAlignment="1">
      <alignment horizontal="center" textRotation="90"/>
    </xf>
    <xf numFmtId="0" fontId="23" fillId="3" borderId="12" xfId="0" applyFont="1" applyFill="1" applyBorder="1" applyAlignment="1">
      <alignment horizontal="center" vertical="center"/>
    </xf>
    <xf numFmtId="0" fontId="24" fillId="0" borderId="12" xfId="0" applyFont="1" applyBorder="1" applyAlignment="1">
      <alignment horizontal="center" vertical="center"/>
    </xf>
    <xf numFmtId="0" fontId="12" fillId="2" borderId="23"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9" fillId="3" borderId="0" xfId="0" applyFont="1" applyFill="1" applyAlignment="1">
      <alignment horizontal="center" vertical="center" wrapText="1"/>
    </xf>
    <xf numFmtId="0" fontId="5" fillId="4" borderId="20" xfId="0" applyFont="1" applyFill="1" applyBorder="1" applyAlignment="1">
      <alignment horizontal="center" vertical="center" wrapText="1"/>
    </xf>
    <xf numFmtId="0" fontId="22" fillId="2" borderId="0" xfId="0" applyFont="1" applyFill="1" applyAlignment="1">
      <alignment horizontal="center" vertical="center" textRotation="90"/>
    </xf>
  </cellXfs>
  <cellStyles count="2">
    <cellStyle name="Normal" xfId="0" builtinId="0"/>
    <cellStyle name="Porcentaje" xfId="1" builtinId="5"/>
  </cellStyles>
  <dxfs count="0"/>
  <tableStyles count="0" defaultTableStyle="TableStyleMedium2" defaultPivotStyle="PivotStyleLight16"/>
  <colors>
    <mruColors>
      <color rgb="FFB4E2E1"/>
      <color rgb="FF00788E"/>
      <color rgb="FF1D1D1B"/>
      <color rgb="FF4DB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195718</xdr:colOff>
      <xdr:row>43</xdr:row>
      <xdr:rowOff>0</xdr:rowOff>
    </xdr:from>
    <xdr:to>
      <xdr:col>1</xdr:col>
      <xdr:colOff>528206</xdr:colOff>
      <xdr:row>43</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rot="16200000">
          <a:off x="1123962" y="166739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43</xdr:row>
      <xdr:rowOff>0</xdr:rowOff>
    </xdr:from>
    <xdr:to>
      <xdr:col>1</xdr:col>
      <xdr:colOff>528206</xdr:colOff>
      <xdr:row>43</xdr:row>
      <xdr:rowOff>0</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rot="16200000">
          <a:off x="1123962" y="166739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43</xdr:row>
      <xdr:rowOff>0</xdr:rowOff>
    </xdr:from>
    <xdr:to>
      <xdr:col>1</xdr:col>
      <xdr:colOff>528206</xdr:colOff>
      <xdr:row>43</xdr:row>
      <xdr:rowOff>0</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rot="16200000">
          <a:off x="1123962" y="166739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editAs="oneCell">
    <xdr:from>
      <xdr:col>12</xdr:col>
      <xdr:colOff>57150</xdr:colOff>
      <xdr:row>1</xdr:row>
      <xdr:rowOff>0</xdr:rowOff>
    </xdr:from>
    <xdr:to>
      <xdr:col>13</xdr:col>
      <xdr:colOff>747260</xdr:colOff>
      <xdr:row>4</xdr:row>
      <xdr:rowOff>0</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52" b="-26060"/>
        <a:stretch/>
      </xdr:blipFill>
      <xdr:spPr>
        <a:xfrm>
          <a:off x="13077825" y="190500"/>
          <a:ext cx="1452110" cy="1038225"/>
        </a:xfrm>
        <a:prstGeom prst="rect">
          <a:avLst/>
        </a:prstGeom>
      </xdr:spPr>
    </xdr:pic>
    <xdr:clientData/>
  </xdr:twoCellAnchor>
  <xdr:twoCellAnchor>
    <xdr:from>
      <xdr:col>6</xdr:col>
      <xdr:colOff>0</xdr:colOff>
      <xdr:row>29</xdr:row>
      <xdr:rowOff>0</xdr:rowOff>
    </xdr:from>
    <xdr:to>
      <xdr:col>9</xdr:col>
      <xdr:colOff>552450</xdr:colOff>
      <xdr:row>29</xdr:row>
      <xdr:rowOff>0</xdr:rowOff>
    </xdr:to>
    <xdr:cxnSp macro="">
      <xdr:nvCxnSpPr>
        <xdr:cNvPr id="6" name="Conector recto 5">
          <a:extLst>
            <a:ext uri="{FF2B5EF4-FFF2-40B4-BE49-F238E27FC236}">
              <a16:creationId xmlns:a16="http://schemas.microsoft.com/office/drawing/2014/main" id="{00000000-0008-0000-0000-000006000000}"/>
            </a:ext>
          </a:extLst>
        </xdr:cNvPr>
        <xdr:cNvCxnSpPr/>
      </xdr:nvCxnSpPr>
      <xdr:spPr>
        <a:xfrm>
          <a:off x="5191125" y="13630275"/>
          <a:ext cx="4552950" cy="0"/>
        </a:xfrm>
        <a:prstGeom prst="line">
          <a:avLst/>
        </a:prstGeom>
        <a:ln>
          <a:solidFill>
            <a:schemeClr val="tx1"/>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695325</xdr:colOff>
      <xdr:row>34</xdr:row>
      <xdr:rowOff>133350</xdr:rowOff>
    </xdr:from>
    <xdr:to>
      <xdr:col>8</xdr:col>
      <xdr:colOff>228600</xdr:colOff>
      <xdr:row>38</xdr:row>
      <xdr:rowOff>107823</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7029450" y="14268450"/>
          <a:ext cx="1343025" cy="698373"/>
        </a:xfrm>
        <a:prstGeom prst="rect">
          <a:avLst/>
        </a:prstGeom>
      </xdr:spPr>
    </xdr:pic>
    <xdr:clientData/>
  </xdr:twoCellAnchor>
  <xdr:oneCellAnchor>
    <xdr:from>
      <xdr:col>1</xdr:col>
      <xdr:colOff>314325</xdr:colOff>
      <xdr:row>1</xdr:row>
      <xdr:rowOff>209551</xdr:rowOff>
    </xdr:from>
    <xdr:ext cx="581025" cy="600050"/>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1076325" y="400051"/>
          <a:ext cx="581025" cy="600050"/>
        </a:xfrm>
        <a:prstGeom prst="rect">
          <a:avLst/>
        </a:prstGeom>
      </xdr:spPr>
    </xdr:pic>
    <xdr:clientData/>
  </xdr:oneCellAnchor>
  <xdr:twoCellAnchor>
    <xdr:from>
      <xdr:col>2</xdr:col>
      <xdr:colOff>38100</xdr:colOff>
      <xdr:row>1</xdr:row>
      <xdr:rowOff>209550</xdr:rowOff>
    </xdr:from>
    <xdr:to>
      <xdr:col>2</xdr:col>
      <xdr:colOff>619125</xdr:colOff>
      <xdr:row>3</xdr:row>
      <xdr:rowOff>66675</xdr:rowOff>
    </xdr:to>
    <xdr:pic>
      <xdr:nvPicPr>
        <xdr:cNvPr id="14" name="Imagen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4"/>
        <a:stretch/>
      </xdr:blipFill>
      <xdr:spPr>
        <a:xfrm>
          <a:off x="1562100" y="400050"/>
          <a:ext cx="581025" cy="590550"/>
        </a:xfrm>
        <a:prstGeom prst="rect">
          <a:avLst/>
        </a:prstGeom>
        <a:ln>
          <a:noFill/>
        </a:ln>
      </xdr:spPr>
    </xdr:pic>
    <xdr:clientData/>
  </xdr:twoCellAnchor>
  <xdr:twoCellAnchor>
    <xdr:from>
      <xdr:col>2</xdr:col>
      <xdr:colOff>533400</xdr:colOff>
      <xdr:row>1</xdr:row>
      <xdr:rowOff>190500</xdr:rowOff>
    </xdr:from>
    <xdr:to>
      <xdr:col>4</xdr:col>
      <xdr:colOff>104775</xdr:colOff>
      <xdr:row>3</xdr:row>
      <xdr:rowOff>85725</xdr:rowOff>
    </xdr:to>
    <xdr:pic>
      <xdr:nvPicPr>
        <xdr:cNvPr id="15" name="Imagen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5"/>
        <a:stretch/>
      </xdr:blipFill>
      <xdr:spPr>
        <a:xfrm>
          <a:off x="2057400" y="381000"/>
          <a:ext cx="590550" cy="62865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315154</xdr:colOff>
      <xdr:row>1</xdr:row>
      <xdr:rowOff>139702</xdr:rowOff>
    </xdr:from>
    <xdr:ext cx="704021" cy="72707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39154" y="330202"/>
          <a:ext cx="704021" cy="727073"/>
        </a:xfrm>
        <a:prstGeom prst="rect">
          <a:avLst/>
        </a:prstGeom>
      </xdr:spPr>
    </xdr:pic>
    <xdr:clientData/>
  </xdr:oneCellAnchor>
  <xdr:twoCellAnchor>
    <xdr:from>
      <xdr:col>1</xdr:col>
      <xdr:colOff>195718</xdr:colOff>
      <xdr:row>40</xdr:row>
      <xdr:rowOff>0</xdr:rowOff>
    </xdr:from>
    <xdr:to>
      <xdr:col>1</xdr:col>
      <xdr:colOff>528206</xdr:colOff>
      <xdr:row>40</xdr:row>
      <xdr:rowOff>0</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rot="16200000">
          <a:off x="1123962" y="63107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rot="16200000">
          <a:off x="1123962" y="63107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rot="16200000">
          <a:off x="1123962" y="63107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oneCellAnchor>
    <xdr:from>
      <xdr:col>12</xdr:col>
      <xdr:colOff>57150</xdr:colOff>
      <xdr:row>1</xdr:row>
      <xdr:rowOff>0</xdr:rowOff>
    </xdr:from>
    <xdr:ext cx="1452110" cy="1038225"/>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052" b="-26060"/>
        <a:stretch/>
      </xdr:blipFill>
      <xdr:spPr>
        <a:xfrm>
          <a:off x="9201150" y="190500"/>
          <a:ext cx="1452110" cy="1038225"/>
        </a:xfrm>
        <a:prstGeom prst="rect">
          <a:avLst/>
        </a:prstGeom>
      </xdr:spPr>
    </xdr:pic>
    <xdr:clientData/>
  </xdr:oneCellAnchor>
  <xdr:twoCellAnchor>
    <xdr:from>
      <xdr:col>6</xdr:col>
      <xdr:colOff>0</xdr:colOff>
      <xdr:row>26</xdr:row>
      <xdr:rowOff>0</xdr:rowOff>
    </xdr:from>
    <xdr:to>
      <xdr:col>9</xdr:col>
      <xdr:colOff>552450</xdr:colOff>
      <xdr:row>26</xdr:row>
      <xdr:rowOff>0</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a:off x="4572000" y="3810000"/>
          <a:ext cx="2838450" cy="0"/>
        </a:xfrm>
        <a:prstGeom prst="line">
          <a:avLst/>
        </a:prstGeom>
        <a:ln>
          <a:solidFill>
            <a:schemeClr val="tx1"/>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647700</xdr:colOff>
      <xdr:row>31</xdr:row>
      <xdr:rowOff>142875</xdr:rowOff>
    </xdr:from>
    <xdr:ext cx="1575288" cy="819150"/>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5981700" y="4905375"/>
          <a:ext cx="1575288" cy="8191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195718</xdr:colOff>
      <xdr:row>40</xdr:row>
      <xdr:rowOff>0</xdr:rowOff>
    </xdr:from>
    <xdr:to>
      <xdr:col>1</xdr:col>
      <xdr:colOff>528206</xdr:colOff>
      <xdr:row>40</xdr:row>
      <xdr:rowOff>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rot="16200000">
          <a:off x="1123962" y="63107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1123962" y="63107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rot="16200000">
          <a:off x="1123962" y="63107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oneCellAnchor>
    <xdr:from>
      <xdr:col>12</xdr:col>
      <xdr:colOff>57150</xdr:colOff>
      <xdr:row>1</xdr:row>
      <xdr:rowOff>0</xdr:rowOff>
    </xdr:from>
    <xdr:ext cx="1452110" cy="1038225"/>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52" b="-26060"/>
        <a:stretch/>
      </xdr:blipFill>
      <xdr:spPr>
        <a:xfrm>
          <a:off x="9201150" y="190500"/>
          <a:ext cx="1452110" cy="1038225"/>
        </a:xfrm>
        <a:prstGeom prst="rect">
          <a:avLst/>
        </a:prstGeom>
      </xdr:spPr>
    </xdr:pic>
    <xdr:clientData/>
  </xdr:oneCellAnchor>
  <xdr:twoCellAnchor>
    <xdr:from>
      <xdr:col>6</xdr:col>
      <xdr:colOff>0</xdr:colOff>
      <xdr:row>26</xdr:row>
      <xdr:rowOff>0</xdr:rowOff>
    </xdr:from>
    <xdr:to>
      <xdr:col>9</xdr:col>
      <xdr:colOff>552450</xdr:colOff>
      <xdr:row>26</xdr:row>
      <xdr:rowOff>0</xdr:rowOff>
    </xdr:to>
    <xdr:cxnSp macro="">
      <xdr:nvCxnSpPr>
        <xdr:cNvPr id="6" name="Conector recto 5">
          <a:extLst>
            <a:ext uri="{FF2B5EF4-FFF2-40B4-BE49-F238E27FC236}">
              <a16:creationId xmlns:a16="http://schemas.microsoft.com/office/drawing/2014/main" id="{00000000-0008-0000-0200-000006000000}"/>
            </a:ext>
          </a:extLst>
        </xdr:cNvPr>
        <xdr:cNvCxnSpPr/>
      </xdr:nvCxnSpPr>
      <xdr:spPr>
        <a:xfrm>
          <a:off x="4572000" y="3810000"/>
          <a:ext cx="2838450" cy="0"/>
        </a:xfrm>
        <a:prstGeom prst="line">
          <a:avLst/>
        </a:prstGeom>
        <a:ln>
          <a:solidFill>
            <a:schemeClr val="tx1"/>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647700</xdr:colOff>
      <xdr:row>31</xdr:row>
      <xdr:rowOff>142875</xdr:rowOff>
    </xdr:from>
    <xdr:ext cx="1575288" cy="819150"/>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5981700" y="4905375"/>
          <a:ext cx="1575288" cy="819150"/>
        </a:xfrm>
        <a:prstGeom prst="rect">
          <a:avLst/>
        </a:prstGeom>
      </xdr:spPr>
    </xdr:pic>
    <xdr:clientData/>
  </xdr:oneCellAnchor>
  <xdr:twoCellAnchor>
    <xdr:from>
      <xdr:col>2</xdr:col>
      <xdr:colOff>361950</xdr:colOff>
      <xdr:row>1</xdr:row>
      <xdr:rowOff>112303</xdr:rowOff>
    </xdr:from>
    <xdr:to>
      <xdr:col>4</xdr:col>
      <xdr:colOff>90246</xdr:colOff>
      <xdr:row>3</xdr:row>
      <xdr:rowOff>76200</xdr:rowOff>
    </xdr:to>
    <xdr:pic>
      <xdr:nvPicPr>
        <xdr:cNvPr id="8" name="Imagen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3"/>
        <a:stretch/>
      </xdr:blipFill>
      <xdr:spPr>
        <a:xfrm>
          <a:off x="1885950" y="302803"/>
          <a:ext cx="1252296" cy="344897"/>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195718</xdr:colOff>
      <xdr:row>40</xdr:row>
      <xdr:rowOff>0</xdr:rowOff>
    </xdr:from>
    <xdr:to>
      <xdr:col>1</xdr:col>
      <xdr:colOff>528206</xdr:colOff>
      <xdr:row>40</xdr:row>
      <xdr:rowOff>0</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rot="16200000">
          <a:off x="1123962" y="63107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rot="16200000">
          <a:off x="1123962" y="63107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rot="16200000">
          <a:off x="1123962" y="63107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oneCellAnchor>
    <xdr:from>
      <xdr:col>12</xdr:col>
      <xdr:colOff>57150</xdr:colOff>
      <xdr:row>1</xdr:row>
      <xdr:rowOff>0</xdr:rowOff>
    </xdr:from>
    <xdr:ext cx="1452110" cy="1038225"/>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52" b="-26060"/>
        <a:stretch/>
      </xdr:blipFill>
      <xdr:spPr>
        <a:xfrm>
          <a:off x="9201150" y="190500"/>
          <a:ext cx="1452110" cy="1038225"/>
        </a:xfrm>
        <a:prstGeom prst="rect">
          <a:avLst/>
        </a:prstGeom>
      </xdr:spPr>
    </xdr:pic>
    <xdr:clientData/>
  </xdr:oneCellAnchor>
  <xdr:twoCellAnchor>
    <xdr:from>
      <xdr:col>6</xdr:col>
      <xdr:colOff>0</xdr:colOff>
      <xdr:row>26</xdr:row>
      <xdr:rowOff>0</xdr:rowOff>
    </xdr:from>
    <xdr:to>
      <xdr:col>9</xdr:col>
      <xdr:colOff>552450</xdr:colOff>
      <xdr:row>26</xdr:row>
      <xdr:rowOff>0</xdr:rowOff>
    </xdr:to>
    <xdr:cxnSp macro="">
      <xdr:nvCxnSpPr>
        <xdr:cNvPr id="6" name="Conector recto 5">
          <a:extLst>
            <a:ext uri="{FF2B5EF4-FFF2-40B4-BE49-F238E27FC236}">
              <a16:creationId xmlns:a16="http://schemas.microsoft.com/office/drawing/2014/main" id="{00000000-0008-0000-0300-000006000000}"/>
            </a:ext>
          </a:extLst>
        </xdr:cNvPr>
        <xdr:cNvCxnSpPr/>
      </xdr:nvCxnSpPr>
      <xdr:spPr>
        <a:xfrm>
          <a:off x="4572000" y="3810000"/>
          <a:ext cx="2838450" cy="0"/>
        </a:xfrm>
        <a:prstGeom prst="line">
          <a:avLst/>
        </a:prstGeom>
        <a:ln>
          <a:solidFill>
            <a:schemeClr val="tx1"/>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647700</xdr:colOff>
      <xdr:row>31</xdr:row>
      <xdr:rowOff>142875</xdr:rowOff>
    </xdr:from>
    <xdr:ext cx="1575288" cy="819150"/>
    <xdr:pic>
      <xdr:nvPicPr>
        <xdr:cNvPr id="7" name="Imagen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stretch>
          <a:fillRect/>
        </a:stretch>
      </xdr:blipFill>
      <xdr:spPr>
        <a:xfrm>
          <a:off x="5981700" y="4905375"/>
          <a:ext cx="1575288" cy="819150"/>
        </a:xfrm>
        <a:prstGeom prst="rect">
          <a:avLst/>
        </a:prstGeom>
      </xdr:spPr>
    </xdr:pic>
    <xdr:clientData/>
  </xdr:oneCellAnchor>
  <xdr:twoCellAnchor>
    <xdr:from>
      <xdr:col>2</xdr:col>
      <xdr:colOff>238125</xdr:colOff>
      <xdr:row>1</xdr:row>
      <xdr:rowOff>180712</xdr:rowOff>
    </xdr:from>
    <xdr:to>
      <xdr:col>3</xdr:col>
      <xdr:colOff>175255</xdr:colOff>
      <xdr:row>3</xdr:row>
      <xdr:rowOff>161925</xdr:rowOff>
    </xdr:to>
    <xdr:pic>
      <xdr:nvPicPr>
        <xdr:cNvPr id="8" name="Imagen 7">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3"/>
        <a:stretch/>
      </xdr:blipFill>
      <xdr:spPr>
        <a:xfrm>
          <a:off x="1762125" y="371212"/>
          <a:ext cx="699130" cy="714638"/>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D1D1B"/>
    <pageSetUpPr fitToPage="1"/>
  </sheetPr>
  <dimension ref="B1:N65"/>
  <sheetViews>
    <sheetView showGridLines="0" zoomScaleNormal="100" workbookViewId="0"/>
  </sheetViews>
  <sheetFormatPr baseColWidth="10" defaultColWidth="11.42578125" defaultRowHeight="14.25" x14ac:dyDescent="0.2"/>
  <cols>
    <col min="1" max="3" width="11.42578125" style="1"/>
    <col min="4" max="4" width="3.85546875" style="2" bestFit="1" customWidth="1"/>
    <col min="5" max="5" width="20.5703125" style="1" bestFit="1" customWidth="1"/>
    <col min="6" max="6" width="19.140625" style="1" customWidth="1"/>
    <col min="7" max="7" width="17.140625" style="1" customWidth="1"/>
    <col min="8" max="8" width="27.140625" style="1" customWidth="1"/>
    <col min="9" max="9" width="16.85546875" style="1" customWidth="1"/>
    <col min="10" max="10" width="22.5703125" style="1" customWidth="1"/>
    <col min="11" max="12" width="17.42578125" style="1" customWidth="1"/>
    <col min="13" max="16384" width="11.42578125" style="1"/>
  </cols>
  <sheetData>
    <row r="1" spans="2:14" ht="15" thickBot="1" x14ac:dyDescent="0.25"/>
    <row r="2" spans="2:14" ht="28.5" customHeight="1" x14ac:dyDescent="0.2">
      <c r="B2" s="37"/>
      <c r="C2" s="42"/>
      <c r="D2" s="36"/>
      <c r="E2" s="52" t="s">
        <v>25</v>
      </c>
      <c r="F2" s="52"/>
      <c r="G2" s="52"/>
      <c r="H2" s="52"/>
      <c r="I2" s="52"/>
      <c r="J2" s="52"/>
      <c r="K2" s="52"/>
      <c r="L2" s="52"/>
      <c r="M2" s="55"/>
      <c r="N2" s="56"/>
    </row>
    <row r="3" spans="2:14" ht="29.25" customHeight="1" x14ac:dyDescent="0.2">
      <c r="B3" s="35"/>
      <c r="C3" s="33"/>
      <c r="D3" s="34"/>
      <c r="E3" s="53"/>
      <c r="F3" s="53"/>
      <c r="G3" s="53"/>
      <c r="H3" s="53"/>
      <c r="I3" s="53"/>
      <c r="J3" s="53"/>
      <c r="K3" s="53"/>
      <c r="L3" s="53"/>
      <c r="M3" s="57"/>
      <c r="N3" s="58"/>
    </row>
    <row r="4" spans="2:14" ht="24" customHeight="1" thickBot="1" x14ac:dyDescent="0.25">
      <c r="B4" s="32"/>
      <c r="C4" s="43"/>
      <c r="D4" s="31"/>
      <c r="E4" s="54"/>
      <c r="F4" s="54"/>
      <c r="G4" s="54"/>
      <c r="H4" s="54"/>
      <c r="I4" s="54"/>
      <c r="J4" s="54"/>
      <c r="K4" s="54"/>
      <c r="L4" s="54"/>
      <c r="M4" s="59"/>
      <c r="N4" s="60"/>
    </row>
    <row r="5" spans="2:14" ht="15" thickBot="1" x14ac:dyDescent="0.25"/>
    <row r="6" spans="2:14" ht="54" customHeight="1" x14ac:dyDescent="0.2">
      <c r="E6" s="61" t="s">
        <v>16</v>
      </c>
      <c r="F6" s="61"/>
      <c r="G6" s="26" t="s">
        <v>15</v>
      </c>
      <c r="H6" s="26" t="s">
        <v>14</v>
      </c>
      <c r="I6" s="62" t="s">
        <v>13</v>
      </c>
      <c r="J6" s="63"/>
      <c r="K6" s="63"/>
      <c r="L6" s="64"/>
    </row>
    <row r="7" spans="2:14" ht="52.5" customHeight="1" x14ac:dyDescent="0.2">
      <c r="E7" s="65" t="s">
        <v>26</v>
      </c>
      <c r="F7" s="65"/>
      <c r="G7" s="29">
        <f>1515%/100</f>
        <v>0.1515</v>
      </c>
      <c r="H7" s="28">
        <f>125*G7</f>
        <v>18.9375</v>
      </c>
      <c r="I7" s="66" t="s">
        <v>12</v>
      </c>
      <c r="J7" s="67"/>
      <c r="K7" s="67"/>
      <c r="L7" s="68"/>
    </row>
    <row r="8" spans="2:14" ht="52.5" customHeight="1" thickBot="1" x14ac:dyDescent="0.25">
      <c r="E8" s="65" t="s">
        <v>27</v>
      </c>
      <c r="F8" s="65"/>
      <c r="G8" s="29">
        <f>470%/100</f>
        <v>4.7E-2</v>
      </c>
      <c r="H8" s="28">
        <f>125*G8</f>
        <v>5.875</v>
      </c>
      <c r="I8" s="69"/>
      <c r="J8" s="70"/>
      <c r="K8" s="70"/>
      <c r="L8" s="71"/>
    </row>
    <row r="10" spans="2:14" ht="66" customHeight="1" thickBot="1" x14ac:dyDescent="0.25">
      <c r="B10" s="40"/>
      <c r="K10" s="51" t="s">
        <v>24</v>
      </c>
      <c r="L10" s="51"/>
    </row>
    <row r="11" spans="2:14" ht="67.5" customHeight="1" thickTop="1" x14ac:dyDescent="0.2">
      <c r="C11" s="98"/>
      <c r="D11" s="27"/>
      <c r="E11" s="26" t="s">
        <v>11</v>
      </c>
      <c r="F11" s="25" t="s">
        <v>10</v>
      </c>
      <c r="G11" s="25" t="s">
        <v>34</v>
      </c>
      <c r="H11" s="25" t="s">
        <v>28</v>
      </c>
      <c r="I11" s="25" t="s">
        <v>8</v>
      </c>
      <c r="J11" s="25" t="s">
        <v>7</v>
      </c>
      <c r="K11" s="24" t="s">
        <v>6</v>
      </c>
      <c r="L11" s="23" t="s">
        <v>5</v>
      </c>
    </row>
    <row r="12" spans="2:14" ht="42.75" customHeight="1" x14ac:dyDescent="0.2">
      <c r="C12" s="98"/>
      <c r="E12" s="22" t="s">
        <v>4</v>
      </c>
      <c r="F12" s="21">
        <v>45</v>
      </c>
      <c r="G12" s="99">
        <v>1</v>
      </c>
      <c r="H12" s="21">
        <f>F12+G12</f>
        <v>46</v>
      </c>
      <c r="I12" s="100">
        <v>125</v>
      </c>
      <c r="J12" s="20">
        <f>H12/$I$12</f>
        <v>0.36799999999999999</v>
      </c>
      <c r="K12" s="44">
        <f>ROUNDUP($H$7*J12,0)</f>
        <v>7</v>
      </c>
      <c r="L12" s="45">
        <f>ROUNDUP($H$8*J12,0)</f>
        <v>3</v>
      </c>
      <c r="M12" s="6"/>
      <c r="N12" s="17"/>
    </row>
    <row r="13" spans="2:14" ht="42.75" customHeight="1" x14ac:dyDescent="0.2">
      <c r="C13" s="41"/>
      <c r="E13" s="22" t="s">
        <v>18</v>
      </c>
      <c r="F13" s="21">
        <v>59</v>
      </c>
      <c r="G13" s="99"/>
      <c r="H13" s="21">
        <f>SUM(F13,G12)</f>
        <v>60</v>
      </c>
      <c r="I13" s="100"/>
      <c r="J13" s="20">
        <f t="shared" ref="J13:J14" si="0">H13/$I$12</f>
        <v>0.48</v>
      </c>
      <c r="K13" s="44">
        <f>ROUNDUP($H$7*J13,0)</f>
        <v>10</v>
      </c>
      <c r="L13" s="45">
        <f>ROUNDUP($H$8*J13,0)</f>
        <v>3</v>
      </c>
      <c r="M13" s="6"/>
      <c r="N13" s="17"/>
    </row>
    <row r="14" spans="2:14" ht="42.75" customHeight="1" x14ac:dyDescent="0.2">
      <c r="C14" s="41"/>
      <c r="E14" s="22" t="s">
        <v>20</v>
      </c>
      <c r="F14" s="21">
        <v>20</v>
      </c>
      <c r="G14" s="99"/>
      <c r="H14" s="21">
        <f>SUM(F14,G12)</f>
        <v>21</v>
      </c>
      <c r="I14" s="100"/>
      <c r="J14" s="20">
        <f t="shared" si="0"/>
        <v>0.16800000000000001</v>
      </c>
      <c r="K14" s="44">
        <f>ROUNDUP($H$7*J14,0)</f>
        <v>4</v>
      </c>
      <c r="L14" s="45">
        <f>ROUNDUP($H$8*J14,0)</f>
        <v>1</v>
      </c>
      <c r="M14" s="6"/>
      <c r="N14" s="17"/>
    </row>
    <row r="15" spans="2:14" ht="42.75" customHeight="1" thickBot="1" x14ac:dyDescent="0.25">
      <c r="C15" s="41"/>
      <c r="E15" s="101" t="s">
        <v>36</v>
      </c>
      <c r="F15" s="101"/>
      <c r="G15" s="102"/>
      <c r="H15" s="46">
        <f>SUM(H12:H14)</f>
        <v>127</v>
      </c>
      <c r="I15" s="47"/>
      <c r="J15" s="48"/>
      <c r="K15" s="49">
        <f>SUM(K12:K14)</f>
        <v>21</v>
      </c>
      <c r="L15" s="50">
        <f>SUM(L12:L14)</f>
        <v>7</v>
      </c>
      <c r="M15" s="6"/>
      <c r="N15" s="17"/>
    </row>
    <row r="16" spans="2:14" ht="15" thickTop="1" x14ac:dyDescent="0.2">
      <c r="G16" s="4"/>
      <c r="H16" s="4"/>
      <c r="I16" s="9"/>
      <c r="J16" s="8"/>
      <c r="K16" s="7"/>
      <c r="L16" s="7"/>
      <c r="M16" s="6"/>
    </row>
    <row r="17" spans="5:13" x14ac:dyDescent="0.2">
      <c r="G17" s="4"/>
      <c r="H17" s="4"/>
      <c r="I17" s="9"/>
      <c r="J17" s="8"/>
      <c r="K17" s="7"/>
      <c r="L17" s="7"/>
      <c r="M17" s="6"/>
    </row>
    <row r="18" spans="5:13" ht="93.75" customHeight="1" thickBot="1" x14ac:dyDescent="0.25">
      <c r="E18" s="103" t="s">
        <v>29</v>
      </c>
      <c r="F18" s="103"/>
      <c r="G18" s="103"/>
      <c r="H18" s="103"/>
      <c r="I18" s="103"/>
      <c r="J18" s="103"/>
      <c r="K18" s="103"/>
      <c r="L18" s="103"/>
      <c r="M18" s="6"/>
    </row>
    <row r="19" spans="5:13" ht="72" customHeight="1" x14ac:dyDescent="0.2">
      <c r="E19" s="73" t="s">
        <v>35</v>
      </c>
      <c r="F19" s="25" t="s">
        <v>31</v>
      </c>
      <c r="G19" s="25" t="s">
        <v>32</v>
      </c>
      <c r="H19" s="25" t="s">
        <v>36</v>
      </c>
      <c r="I19" s="74" t="s">
        <v>22</v>
      </c>
      <c r="J19" s="75"/>
      <c r="K19" s="75" t="s">
        <v>23</v>
      </c>
      <c r="L19" s="86"/>
      <c r="M19" s="6"/>
    </row>
    <row r="20" spans="5:13" ht="27.75" customHeight="1" thickBot="1" x14ac:dyDescent="0.25">
      <c r="E20" s="73"/>
      <c r="F20" s="38">
        <f>K15</f>
        <v>21</v>
      </c>
      <c r="G20" s="38">
        <f>L15</f>
        <v>7</v>
      </c>
      <c r="H20" s="39">
        <f>H15</f>
        <v>127</v>
      </c>
      <c r="I20" s="87">
        <f>F20/H20</f>
        <v>0.16535433070866143</v>
      </c>
      <c r="J20" s="88"/>
      <c r="K20" s="89">
        <f>G20/H20</f>
        <v>5.5118110236220472E-2</v>
      </c>
      <c r="L20" s="90"/>
      <c r="M20" s="6"/>
    </row>
    <row r="22" spans="5:13" ht="15" thickBot="1" x14ac:dyDescent="0.25">
      <c r="G22" s="4"/>
      <c r="H22" s="4"/>
      <c r="I22" s="9"/>
      <c r="J22" s="8"/>
      <c r="K22" s="7"/>
      <c r="L22" s="7"/>
      <c r="M22" s="6"/>
    </row>
    <row r="23" spans="5:13" ht="30.75" customHeight="1" x14ac:dyDescent="0.2">
      <c r="E23" s="91" t="s">
        <v>3</v>
      </c>
      <c r="F23" s="92"/>
      <c r="G23" s="92"/>
      <c r="H23" s="92"/>
      <c r="I23" s="92"/>
      <c r="J23" s="92"/>
      <c r="K23" s="92"/>
      <c r="L23" s="93"/>
      <c r="M23" s="6"/>
    </row>
    <row r="24" spans="5:13" ht="18.95" customHeight="1" x14ac:dyDescent="0.2">
      <c r="E24" s="94" t="s">
        <v>37</v>
      </c>
      <c r="F24" s="95"/>
      <c r="G24" s="95"/>
      <c r="H24" s="95"/>
      <c r="I24" s="95"/>
      <c r="J24" s="95"/>
      <c r="K24" s="95"/>
      <c r="L24" s="96"/>
      <c r="M24" s="6"/>
    </row>
    <row r="25" spans="5:13" ht="18.95" customHeight="1" x14ac:dyDescent="0.2">
      <c r="E25" s="97"/>
      <c r="F25" s="95"/>
      <c r="G25" s="95"/>
      <c r="H25" s="95"/>
      <c r="I25" s="95"/>
      <c r="J25" s="95"/>
      <c r="K25" s="95"/>
      <c r="L25" s="96"/>
      <c r="M25" s="6"/>
    </row>
    <row r="26" spans="5:13" ht="18.95" customHeight="1" x14ac:dyDescent="0.2">
      <c r="E26" s="97"/>
      <c r="F26" s="95"/>
      <c r="G26" s="95"/>
      <c r="H26" s="95"/>
      <c r="I26" s="95"/>
      <c r="J26" s="95"/>
      <c r="K26" s="95"/>
      <c r="L26" s="96"/>
      <c r="M26" s="6"/>
    </row>
    <row r="27" spans="5:13" ht="18.95" customHeight="1" x14ac:dyDescent="0.2">
      <c r="E27" s="97"/>
      <c r="F27" s="95"/>
      <c r="G27" s="95"/>
      <c r="H27" s="95"/>
      <c r="I27" s="95"/>
      <c r="J27" s="95"/>
      <c r="K27" s="95"/>
      <c r="L27" s="96"/>
      <c r="M27" s="6"/>
    </row>
    <row r="28" spans="5:13" ht="46.5" customHeight="1" x14ac:dyDescent="0.2">
      <c r="E28" s="97"/>
      <c r="F28" s="95"/>
      <c r="G28" s="95"/>
      <c r="H28" s="95"/>
      <c r="I28" s="95"/>
      <c r="J28" s="95"/>
      <c r="K28" s="95"/>
      <c r="L28" s="96"/>
      <c r="M28" s="6"/>
    </row>
    <row r="29" spans="5:13" x14ac:dyDescent="0.2">
      <c r="E29" s="15"/>
      <c r="F29" s="14"/>
      <c r="G29" s="76" t="s">
        <v>2</v>
      </c>
      <c r="H29" s="76"/>
      <c r="I29" s="76"/>
      <c r="J29" s="16" t="s">
        <v>1</v>
      </c>
      <c r="K29" s="11"/>
      <c r="L29" s="10"/>
      <c r="M29" s="6"/>
    </row>
    <row r="30" spans="5:13" x14ac:dyDescent="0.2">
      <c r="E30" s="15"/>
      <c r="F30" s="14"/>
      <c r="G30" s="13"/>
      <c r="H30" s="77" t="s">
        <v>0</v>
      </c>
      <c r="I30" s="77"/>
      <c r="J30" s="12"/>
      <c r="K30" s="11"/>
      <c r="L30" s="10"/>
      <c r="M30" s="6"/>
    </row>
    <row r="31" spans="5:13" ht="14.25" customHeight="1" x14ac:dyDescent="0.2">
      <c r="E31" s="78" t="s">
        <v>33</v>
      </c>
      <c r="F31" s="79"/>
      <c r="G31" s="79"/>
      <c r="H31" s="79"/>
      <c r="I31" s="79"/>
      <c r="J31" s="79"/>
      <c r="K31" s="79"/>
      <c r="L31" s="80"/>
      <c r="M31" s="6"/>
    </row>
    <row r="32" spans="5:13" x14ac:dyDescent="0.2">
      <c r="E32" s="81"/>
      <c r="F32" s="79"/>
      <c r="G32" s="79"/>
      <c r="H32" s="79"/>
      <c r="I32" s="79"/>
      <c r="J32" s="79"/>
      <c r="K32" s="79"/>
      <c r="L32" s="80"/>
      <c r="M32" s="6"/>
    </row>
    <row r="33" spans="5:13" x14ac:dyDescent="0.2">
      <c r="E33" s="81"/>
      <c r="F33" s="79"/>
      <c r="G33" s="79"/>
      <c r="H33" s="79"/>
      <c r="I33" s="79"/>
      <c r="J33" s="79"/>
      <c r="K33" s="79"/>
      <c r="L33" s="80"/>
      <c r="M33" s="6"/>
    </row>
    <row r="34" spans="5:13" ht="68.25" customHeight="1" thickBot="1" x14ac:dyDescent="0.25">
      <c r="E34" s="82"/>
      <c r="F34" s="83"/>
      <c r="G34" s="83"/>
      <c r="H34" s="83"/>
      <c r="I34" s="83"/>
      <c r="J34" s="83"/>
      <c r="K34" s="83"/>
      <c r="L34" s="84"/>
      <c r="M34" s="6"/>
    </row>
    <row r="35" spans="5:13" x14ac:dyDescent="0.2">
      <c r="G35" s="4"/>
      <c r="H35" s="4"/>
      <c r="I35" s="9"/>
      <c r="J35" s="8"/>
      <c r="K35" s="7"/>
      <c r="L35" s="7"/>
      <c r="M35" s="6"/>
    </row>
    <row r="36" spans="5:13" x14ac:dyDescent="0.2">
      <c r="G36" s="4"/>
      <c r="H36" s="4"/>
      <c r="I36" s="9"/>
      <c r="J36" s="8"/>
      <c r="K36" s="7"/>
      <c r="L36" s="7"/>
      <c r="M36" s="6"/>
    </row>
    <row r="37" spans="5:13" x14ac:dyDescent="0.2">
      <c r="G37" s="4"/>
      <c r="H37" s="4"/>
      <c r="I37" s="9"/>
      <c r="J37" s="8"/>
      <c r="K37" s="7"/>
      <c r="L37" s="7"/>
      <c r="M37" s="6"/>
    </row>
    <row r="38" spans="5:13" x14ac:dyDescent="0.2">
      <c r="G38" s="4"/>
      <c r="H38" s="4"/>
      <c r="I38" s="9"/>
      <c r="J38" s="8"/>
      <c r="K38" s="7"/>
      <c r="L38" s="7"/>
      <c r="M38" s="6"/>
    </row>
    <row r="39" spans="5:13" x14ac:dyDescent="0.2">
      <c r="G39" s="4"/>
      <c r="H39" s="4"/>
      <c r="I39" s="9"/>
      <c r="J39" s="8"/>
      <c r="K39" s="7"/>
      <c r="L39" s="7"/>
      <c r="M39" s="6"/>
    </row>
    <row r="40" spans="5:13" x14ac:dyDescent="0.2">
      <c r="G40" s="4"/>
      <c r="H40" s="4"/>
      <c r="I40" s="9"/>
      <c r="J40" s="8"/>
      <c r="K40" s="7"/>
      <c r="L40" s="7"/>
      <c r="M40" s="6"/>
    </row>
    <row r="41" spans="5:13" ht="21.75" customHeight="1" x14ac:dyDescent="0.2">
      <c r="E41" s="85"/>
      <c r="F41" s="85"/>
    </row>
    <row r="42" spans="5:13" ht="24" customHeight="1" x14ac:dyDescent="0.2">
      <c r="E42" s="85"/>
      <c r="F42" s="85"/>
    </row>
    <row r="45" spans="5:13" x14ac:dyDescent="0.2">
      <c r="E45" s="72"/>
      <c r="F45" s="72"/>
      <c r="G45" s="5"/>
    </row>
    <row r="46" spans="5:13" x14ac:dyDescent="0.2">
      <c r="E46" s="4"/>
      <c r="F46" s="2"/>
      <c r="G46" s="3"/>
    </row>
    <row r="47" spans="5:13" x14ac:dyDescent="0.2">
      <c r="E47" s="4"/>
      <c r="F47" s="2"/>
      <c r="G47" s="3"/>
    </row>
    <row r="48" spans="5:13" x14ac:dyDescent="0.2">
      <c r="E48" s="4"/>
      <c r="F48" s="2"/>
      <c r="G48" s="3"/>
    </row>
    <row r="49" spans="5:7" x14ac:dyDescent="0.2">
      <c r="E49" s="4"/>
      <c r="F49" s="2"/>
      <c r="G49" s="3"/>
    </row>
    <row r="50" spans="5:7" x14ac:dyDescent="0.2">
      <c r="E50" s="4"/>
      <c r="F50" s="2"/>
      <c r="G50" s="3"/>
    </row>
    <row r="51" spans="5:7" x14ac:dyDescent="0.2">
      <c r="E51" s="4"/>
      <c r="F51" s="2"/>
      <c r="G51" s="3"/>
    </row>
    <row r="52" spans="5:7" x14ac:dyDescent="0.2">
      <c r="E52" s="4"/>
      <c r="F52" s="2"/>
      <c r="G52" s="3"/>
    </row>
    <row r="53" spans="5:7" x14ac:dyDescent="0.2">
      <c r="E53" s="4"/>
      <c r="F53" s="2"/>
      <c r="G53" s="3"/>
    </row>
    <row r="54" spans="5:7" x14ac:dyDescent="0.2">
      <c r="E54" s="4"/>
      <c r="F54" s="2"/>
      <c r="G54" s="3"/>
    </row>
    <row r="55" spans="5:7" x14ac:dyDescent="0.2">
      <c r="E55" s="4"/>
      <c r="F55" s="2"/>
      <c r="G55" s="3"/>
    </row>
    <row r="56" spans="5:7" x14ac:dyDescent="0.2">
      <c r="E56" s="4"/>
      <c r="F56" s="2"/>
      <c r="G56" s="3"/>
    </row>
    <row r="57" spans="5:7" x14ac:dyDescent="0.2">
      <c r="E57" s="4"/>
      <c r="F57" s="2"/>
      <c r="G57" s="3"/>
    </row>
    <row r="58" spans="5:7" x14ac:dyDescent="0.2">
      <c r="E58" s="4"/>
      <c r="F58" s="2"/>
      <c r="G58" s="3"/>
    </row>
    <row r="59" spans="5:7" x14ac:dyDescent="0.2">
      <c r="E59" s="4"/>
      <c r="F59" s="2"/>
      <c r="G59" s="3"/>
    </row>
    <row r="60" spans="5:7" x14ac:dyDescent="0.2">
      <c r="E60" s="4"/>
      <c r="F60" s="2"/>
      <c r="G60" s="3"/>
    </row>
    <row r="61" spans="5:7" x14ac:dyDescent="0.2">
      <c r="E61" s="4"/>
      <c r="F61" s="2"/>
      <c r="G61" s="3"/>
    </row>
    <row r="62" spans="5:7" x14ac:dyDescent="0.2">
      <c r="E62" s="4"/>
      <c r="F62" s="2"/>
      <c r="G62" s="3"/>
    </row>
    <row r="63" spans="5:7" x14ac:dyDescent="0.2">
      <c r="E63" s="4"/>
      <c r="F63" s="2"/>
      <c r="G63" s="3"/>
    </row>
    <row r="64" spans="5:7" x14ac:dyDescent="0.2">
      <c r="E64" s="4"/>
      <c r="F64" s="2"/>
      <c r="G64" s="3"/>
    </row>
    <row r="65" spans="5:7" x14ac:dyDescent="0.2">
      <c r="E65" s="4"/>
      <c r="F65" s="2"/>
      <c r="G65" s="3"/>
    </row>
  </sheetData>
  <sheetProtection algorithmName="SHA-512" hashValue="cvzTYPt42rNPo19M9LSx/6lf01H+WXw0bEGL0T4Aok5r/p0npgNpodHdIV3yvTzGlYIR9+z4SaYH22yBHYWAKg==" saltValue="nVU8pKf8MF6hxZYFeur9Cw==" spinCount="100000" sheet="1" objects="1" scenarios="1" selectLockedCells="1" selectUnlockedCells="1"/>
  <mergeCells count="25">
    <mergeCell ref="C11:C12"/>
    <mergeCell ref="G12:G14"/>
    <mergeCell ref="I12:I14"/>
    <mergeCell ref="E15:G15"/>
    <mergeCell ref="E18:L18"/>
    <mergeCell ref="E45:F45"/>
    <mergeCell ref="E19:E20"/>
    <mergeCell ref="I19:J19"/>
    <mergeCell ref="G29:I29"/>
    <mergeCell ref="H30:I30"/>
    <mergeCell ref="E31:L34"/>
    <mergeCell ref="E41:F42"/>
    <mergeCell ref="K19:L19"/>
    <mergeCell ref="I20:J20"/>
    <mergeCell ref="K20:L20"/>
    <mergeCell ref="E23:L23"/>
    <mergeCell ref="E24:L28"/>
    <mergeCell ref="K10:L10"/>
    <mergeCell ref="E2:L4"/>
    <mergeCell ref="M2:N4"/>
    <mergeCell ref="E6:F6"/>
    <mergeCell ref="I6:L6"/>
    <mergeCell ref="E7:F7"/>
    <mergeCell ref="I7:L8"/>
    <mergeCell ref="E8:F8"/>
  </mergeCells>
  <pageMargins left="0.25" right="0.25" top="0.75" bottom="0.75" header="0.3" footer="0.3"/>
  <pageSetup scale="4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D1D1B"/>
    <pageSetUpPr fitToPage="1"/>
  </sheetPr>
  <dimension ref="B1:N62"/>
  <sheetViews>
    <sheetView showGridLines="0" zoomScaleNormal="100" workbookViewId="0"/>
  </sheetViews>
  <sheetFormatPr baseColWidth="10" defaultColWidth="11.42578125" defaultRowHeight="14.25" x14ac:dyDescent="0.2"/>
  <cols>
    <col min="1" max="3" width="11.42578125" style="1"/>
    <col min="4" max="4" width="3.85546875" style="2" bestFit="1" customWidth="1"/>
    <col min="5" max="5" width="15.5703125" style="1" customWidth="1"/>
    <col min="6" max="6" width="19.140625" style="1" customWidth="1"/>
    <col min="7" max="7" width="19" style="1" customWidth="1"/>
    <col min="8" max="8" width="22.42578125" style="1" customWidth="1"/>
    <col min="9" max="9" width="16.85546875" style="1" customWidth="1"/>
    <col min="10" max="10" width="22.5703125" style="1" customWidth="1"/>
    <col min="11" max="12" width="17.42578125" style="1" customWidth="1"/>
    <col min="13" max="16384" width="11.42578125" style="1"/>
  </cols>
  <sheetData>
    <row r="1" spans="2:14" ht="15" thickBot="1" x14ac:dyDescent="0.25"/>
    <row r="2" spans="2:14" ht="28.5" customHeight="1" x14ac:dyDescent="0.2">
      <c r="B2" s="33"/>
      <c r="C2" s="37"/>
      <c r="D2" s="36"/>
      <c r="E2" s="52" t="s">
        <v>17</v>
      </c>
      <c r="F2" s="52"/>
      <c r="G2" s="52"/>
      <c r="H2" s="52"/>
      <c r="I2" s="52"/>
      <c r="J2" s="52"/>
      <c r="K2" s="52"/>
      <c r="L2" s="52"/>
      <c r="M2" s="55"/>
      <c r="N2" s="56"/>
    </row>
    <row r="3" spans="2:14" ht="29.25" customHeight="1" x14ac:dyDescent="0.2">
      <c r="B3" s="33"/>
      <c r="C3" s="35"/>
      <c r="D3" s="34"/>
      <c r="E3" s="53"/>
      <c r="F3" s="53"/>
      <c r="G3" s="53"/>
      <c r="H3" s="53"/>
      <c r="I3" s="53"/>
      <c r="J3" s="53"/>
      <c r="K3" s="53"/>
      <c r="L3" s="53"/>
      <c r="M3" s="57"/>
      <c r="N3" s="58"/>
    </row>
    <row r="4" spans="2:14" ht="24" customHeight="1" thickBot="1" x14ac:dyDescent="0.25">
      <c r="B4" s="33"/>
      <c r="C4" s="32"/>
      <c r="D4" s="31"/>
      <c r="E4" s="54"/>
      <c r="F4" s="54"/>
      <c r="G4" s="54"/>
      <c r="H4" s="54"/>
      <c r="I4" s="54"/>
      <c r="J4" s="54"/>
      <c r="K4" s="54"/>
      <c r="L4" s="54"/>
      <c r="M4" s="59"/>
      <c r="N4" s="60"/>
    </row>
    <row r="5" spans="2:14" ht="15" thickBot="1" x14ac:dyDescent="0.25"/>
    <row r="6" spans="2:14" ht="54" customHeight="1" x14ac:dyDescent="0.2">
      <c r="E6" s="61" t="s">
        <v>16</v>
      </c>
      <c r="F6" s="61"/>
      <c r="G6" s="26" t="s">
        <v>15</v>
      </c>
      <c r="H6" s="30" t="s">
        <v>14</v>
      </c>
      <c r="I6" s="62" t="s">
        <v>13</v>
      </c>
      <c r="J6" s="63"/>
      <c r="K6" s="63"/>
      <c r="L6" s="64"/>
    </row>
    <row r="7" spans="2:14" ht="52.5" customHeight="1" x14ac:dyDescent="0.2">
      <c r="E7" s="65" t="s">
        <v>26</v>
      </c>
      <c r="F7" s="65"/>
      <c r="G7" s="29">
        <f>1515%/100</f>
        <v>0.1515</v>
      </c>
      <c r="H7" s="28">
        <f>125*G7</f>
        <v>18.9375</v>
      </c>
      <c r="I7" s="66" t="s">
        <v>12</v>
      </c>
      <c r="J7" s="67"/>
      <c r="K7" s="67"/>
      <c r="L7" s="68"/>
    </row>
    <row r="8" spans="2:14" ht="52.5" customHeight="1" thickBot="1" x14ac:dyDescent="0.25">
      <c r="E8" s="65" t="s">
        <v>27</v>
      </c>
      <c r="F8" s="65"/>
      <c r="G8" s="29">
        <f>470%/100</f>
        <v>4.7E-2</v>
      </c>
      <c r="H8" s="28">
        <f>125*G8</f>
        <v>5.875</v>
      </c>
      <c r="I8" s="69"/>
      <c r="J8" s="70"/>
      <c r="K8" s="70"/>
      <c r="L8" s="71"/>
    </row>
    <row r="10" spans="2:14" ht="66" customHeight="1" thickBot="1" x14ac:dyDescent="0.25">
      <c r="B10" s="40"/>
      <c r="K10" s="104" t="s">
        <v>24</v>
      </c>
      <c r="L10" s="104"/>
    </row>
    <row r="11" spans="2:14" ht="67.5" customHeight="1" thickTop="1" x14ac:dyDescent="0.2">
      <c r="C11" s="98"/>
      <c r="D11" s="27"/>
      <c r="E11" s="26" t="s">
        <v>11</v>
      </c>
      <c r="F11" s="25" t="s">
        <v>10</v>
      </c>
      <c r="G11" s="25" t="s">
        <v>34</v>
      </c>
      <c r="H11" s="25" t="s">
        <v>9</v>
      </c>
      <c r="I11" s="25" t="s">
        <v>8</v>
      </c>
      <c r="J11" s="25" t="s">
        <v>7</v>
      </c>
      <c r="K11" s="24" t="s">
        <v>6</v>
      </c>
      <c r="L11" s="23" t="s">
        <v>5</v>
      </c>
    </row>
    <row r="12" spans="2:14" ht="42.75" customHeight="1" thickBot="1" x14ac:dyDescent="0.25">
      <c r="C12" s="98"/>
      <c r="E12" s="22" t="s">
        <v>4</v>
      </c>
      <c r="F12" s="21">
        <v>45</v>
      </c>
      <c r="G12" s="21">
        <v>1</v>
      </c>
      <c r="H12" s="21">
        <f>F12+G12</f>
        <v>46</v>
      </c>
      <c r="I12" s="21">
        <v>125</v>
      </c>
      <c r="J12" s="20">
        <f>H12/I12</f>
        <v>0.36799999999999999</v>
      </c>
      <c r="K12" s="19">
        <f>ROUNDUP(H7*J12,0)</f>
        <v>7</v>
      </c>
      <c r="L12" s="18">
        <f>ROUNDUP(H8*J12,0)</f>
        <v>3</v>
      </c>
      <c r="M12" s="6"/>
      <c r="N12" s="17"/>
    </row>
    <row r="13" spans="2:14" ht="15" thickTop="1" x14ac:dyDescent="0.2">
      <c r="G13" s="4"/>
      <c r="H13" s="4"/>
      <c r="I13" s="9"/>
      <c r="J13" s="8"/>
      <c r="K13" s="7"/>
      <c r="L13" s="7"/>
      <c r="M13" s="6"/>
    </row>
    <row r="14" spans="2:14" x14ac:dyDescent="0.2">
      <c r="G14" s="4"/>
      <c r="H14" s="4"/>
      <c r="I14" s="9"/>
      <c r="J14" s="8"/>
      <c r="K14" s="7"/>
      <c r="L14" s="7"/>
      <c r="M14" s="6"/>
    </row>
    <row r="15" spans="2:14" ht="87" customHeight="1" thickBot="1" x14ac:dyDescent="0.25">
      <c r="E15" s="103" t="s">
        <v>30</v>
      </c>
      <c r="F15" s="103"/>
      <c r="G15" s="103"/>
      <c r="H15" s="103"/>
      <c r="I15" s="103"/>
      <c r="J15" s="103"/>
      <c r="K15" s="103"/>
      <c r="L15" s="103"/>
      <c r="M15" s="6"/>
    </row>
    <row r="16" spans="2:14" ht="58.5" customHeight="1" x14ac:dyDescent="0.2">
      <c r="E16" s="105" t="s">
        <v>4</v>
      </c>
      <c r="F16" s="25" t="s">
        <v>31</v>
      </c>
      <c r="G16" s="25" t="s">
        <v>32</v>
      </c>
      <c r="H16" s="25" t="s">
        <v>2</v>
      </c>
      <c r="I16" s="74" t="s">
        <v>22</v>
      </c>
      <c r="J16" s="75"/>
      <c r="K16" s="75" t="s">
        <v>23</v>
      </c>
      <c r="L16" s="86"/>
      <c r="M16" s="6"/>
    </row>
    <row r="17" spans="5:13" ht="27.75" customHeight="1" thickBot="1" x14ac:dyDescent="0.25">
      <c r="E17" s="105"/>
      <c r="F17" s="38">
        <f>K12</f>
        <v>7</v>
      </c>
      <c r="G17" s="38">
        <f>L12</f>
        <v>3</v>
      </c>
      <c r="H17" s="39">
        <f>H12</f>
        <v>46</v>
      </c>
      <c r="I17" s="87">
        <f>F17/H17</f>
        <v>0.15217391304347827</v>
      </c>
      <c r="J17" s="88"/>
      <c r="K17" s="89">
        <f>G17/H17</f>
        <v>6.5217391304347824E-2</v>
      </c>
      <c r="L17" s="90"/>
      <c r="M17" s="6"/>
    </row>
    <row r="18" spans="5:13" x14ac:dyDescent="0.2">
      <c r="G18" s="4"/>
      <c r="H18" s="4"/>
      <c r="I18" s="9"/>
      <c r="J18" s="8"/>
      <c r="K18" s="7"/>
      <c r="L18" s="7"/>
      <c r="M18" s="6"/>
    </row>
    <row r="19" spans="5:13" ht="15" thickBot="1" x14ac:dyDescent="0.25">
      <c r="G19" s="4"/>
      <c r="H19" s="4"/>
      <c r="I19" s="9"/>
      <c r="J19" s="8"/>
      <c r="K19" s="7"/>
      <c r="L19" s="7"/>
      <c r="M19" s="6"/>
    </row>
    <row r="20" spans="5:13" ht="30.75" customHeight="1" x14ac:dyDescent="0.2">
      <c r="E20" s="91" t="s">
        <v>3</v>
      </c>
      <c r="F20" s="92"/>
      <c r="G20" s="92"/>
      <c r="H20" s="92"/>
      <c r="I20" s="92"/>
      <c r="J20" s="92"/>
      <c r="K20" s="92"/>
      <c r="L20" s="93"/>
      <c r="M20" s="6"/>
    </row>
    <row r="21" spans="5:13" ht="18.95" customHeight="1" x14ac:dyDescent="0.2">
      <c r="E21" s="94" t="s">
        <v>37</v>
      </c>
      <c r="F21" s="95"/>
      <c r="G21" s="95"/>
      <c r="H21" s="95"/>
      <c r="I21" s="95"/>
      <c r="J21" s="95"/>
      <c r="K21" s="95"/>
      <c r="L21" s="96"/>
      <c r="M21" s="6"/>
    </row>
    <row r="22" spans="5:13" ht="18.95" customHeight="1" x14ac:dyDescent="0.2">
      <c r="E22" s="97"/>
      <c r="F22" s="95"/>
      <c r="G22" s="95"/>
      <c r="H22" s="95"/>
      <c r="I22" s="95"/>
      <c r="J22" s="95"/>
      <c r="K22" s="95"/>
      <c r="L22" s="96"/>
      <c r="M22" s="6"/>
    </row>
    <row r="23" spans="5:13" ht="18.95" customHeight="1" x14ac:dyDescent="0.2">
      <c r="E23" s="97"/>
      <c r="F23" s="95"/>
      <c r="G23" s="95"/>
      <c r="H23" s="95"/>
      <c r="I23" s="95"/>
      <c r="J23" s="95"/>
      <c r="K23" s="95"/>
      <c r="L23" s="96"/>
      <c r="M23" s="6"/>
    </row>
    <row r="24" spans="5:13" ht="18.95" customHeight="1" x14ac:dyDescent="0.2">
      <c r="E24" s="97"/>
      <c r="F24" s="95"/>
      <c r="G24" s="95"/>
      <c r="H24" s="95"/>
      <c r="I24" s="95"/>
      <c r="J24" s="95"/>
      <c r="K24" s="95"/>
      <c r="L24" s="96"/>
      <c r="M24" s="6"/>
    </row>
    <row r="25" spans="5:13" ht="44.25" customHeight="1" x14ac:dyDescent="0.2">
      <c r="E25" s="97"/>
      <c r="F25" s="95"/>
      <c r="G25" s="95"/>
      <c r="H25" s="95"/>
      <c r="I25" s="95"/>
      <c r="J25" s="95"/>
      <c r="K25" s="95"/>
      <c r="L25" s="96"/>
      <c r="M25" s="6"/>
    </row>
    <row r="26" spans="5:13" x14ac:dyDescent="0.2">
      <c r="E26" s="15"/>
      <c r="F26" s="14"/>
      <c r="G26" s="76" t="s">
        <v>2</v>
      </c>
      <c r="H26" s="76"/>
      <c r="I26" s="76"/>
      <c r="J26" s="16" t="s">
        <v>1</v>
      </c>
      <c r="K26" s="11"/>
      <c r="L26" s="10"/>
      <c r="M26" s="6"/>
    </row>
    <row r="27" spans="5:13" x14ac:dyDescent="0.2">
      <c r="E27" s="15"/>
      <c r="F27" s="14"/>
      <c r="G27" s="13"/>
      <c r="H27" s="77" t="s">
        <v>0</v>
      </c>
      <c r="I27" s="77"/>
      <c r="J27" s="12"/>
      <c r="K27" s="11"/>
      <c r="L27" s="10"/>
      <c r="M27" s="6"/>
    </row>
    <row r="28" spans="5:13" ht="14.25" customHeight="1" x14ac:dyDescent="0.2">
      <c r="E28" s="78" t="s">
        <v>33</v>
      </c>
      <c r="F28" s="79"/>
      <c r="G28" s="79"/>
      <c r="H28" s="79"/>
      <c r="I28" s="79"/>
      <c r="J28" s="79"/>
      <c r="K28" s="79"/>
      <c r="L28" s="80"/>
      <c r="M28" s="6"/>
    </row>
    <row r="29" spans="5:13" x14ac:dyDescent="0.2">
      <c r="E29" s="81"/>
      <c r="F29" s="79"/>
      <c r="G29" s="79"/>
      <c r="H29" s="79"/>
      <c r="I29" s="79"/>
      <c r="J29" s="79"/>
      <c r="K29" s="79"/>
      <c r="L29" s="80"/>
      <c r="M29" s="6"/>
    </row>
    <row r="30" spans="5:13" x14ac:dyDescent="0.2">
      <c r="E30" s="81"/>
      <c r="F30" s="79"/>
      <c r="G30" s="79"/>
      <c r="H30" s="79"/>
      <c r="I30" s="79"/>
      <c r="J30" s="79"/>
      <c r="K30" s="79"/>
      <c r="L30" s="80"/>
      <c r="M30" s="6"/>
    </row>
    <row r="31" spans="5:13" ht="74.25" customHeight="1" thickBot="1" x14ac:dyDescent="0.25">
      <c r="E31" s="82"/>
      <c r="F31" s="83"/>
      <c r="G31" s="83"/>
      <c r="H31" s="83"/>
      <c r="I31" s="83"/>
      <c r="J31" s="83"/>
      <c r="K31" s="83"/>
      <c r="L31" s="84"/>
      <c r="M31" s="6"/>
    </row>
    <row r="32" spans="5:13" x14ac:dyDescent="0.2">
      <c r="G32" s="4"/>
      <c r="H32" s="4"/>
      <c r="I32" s="9"/>
      <c r="J32" s="8"/>
      <c r="K32" s="7"/>
      <c r="L32" s="7"/>
      <c r="M32" s="6"/>
    </row>
    <row r="33" spans="5:13" x14ac:dyDescent="0.2">
      <c r="G33" s="4"/>
      <c r="H33" s="4"/>
      <c r="I33" s="9"/>
      <c r="J33" s="8"/>
      <c r="K33" s="7"/>
      <c r="L33" s="7"/>
      <c r="M33" s="6"/>
    </row>
    <row r="34" spans="5:13" x14ac:dyDescent="0.2">
      <c r="G34" s="4"/>
      <c r="H34" s="4"/>
      <c r="I34" s="9"/>
      <c r="J34" s="8"/>
      <c r="K34" s="7"/>
      <c r="L34" s="7"/>
      <c r="M34" s="6"/>
    </row>
    <row r="35" spans="5:13" x14ac:dyDescent="0.2">
      <c r="G35" s="4"/>
      <c r="H35" s="4"/>
      <c r="I35" s="9"/>
      <c r="J35" s="8"/>
      <c r="K35" s="7"/>
      <c r="L35" s="7"/>
      <c r="M35" s="6"/>
    </row>
    <row r="36" spans="5:13" x14ac:dyDescent="0.2">
      <c r="G36" s="4"/>
      <c r="H36" s="4"/>
      <c r="I36" s="9"/>
      <c r="J36" s="8"/>
      <c r="K36" s="7"/>
      <c r="L36" s="7"/>
      <c r="M36" s="6"/>
    </row>
    <row r="37" spans="5:13" x14ac:dyDescent="0.2">
      <c r="G37" s="4"/>
      <c r="H37" s="4"/>
      <c r="I37" s="9"/>
      <c r="J37" s="8"/>
      <c r="K37" s="7"/>
      <c r="L37" s="7"/>
      <c r="M37" s="6"/>
    </row>
    <row r="38" spans="5:13" ht="21.75" customHeight="1" x14ac:dyDescent="0.2">
      <c r="E38" s="85"/>
      <c r="F38" s="85"/>
    </row>
    <row r="39" spans="5:13" ht="24" customHeight="1" x14ac:dyDescent="0.2">
      <c r="E39" s="85"/>
      <c r="F39" s="85"/>
    </row>
    <row r="42" spans="5:13" x14ac:dyDescent="0.2">
      <c r="E42" s="72"/>
      <c r="F42" s="72"/>
      <c r="G42" s="5"/>
    </row>
    <row r="43" spans="5:13" x14ac:dyDescent="0.2">
      <c r="E43" s="4"/>
      <c r="F43" s="2"/>
      <c r="G43" s="3"/>
    </row>
    <row r="44" spans="5:13" x14ac:dyDescent="0.2">
      <c r="E44" s="4"/>
      <c r="F44" s="2"/>
      <c r="G44" s="3"/>
    </row>
    <row r="45" spans="5:13" x14ac:dyDescent="0.2">
      <c r="E45" s="4"/>
      <c r="F45" s="2"/>
      <c r="G45" s="3"/>
    </row>
    <row r="46" spans="5:13" x14ac:dyDescent="0.2">
      <c r="E46" s="4"/>
      <c r="F46" s="2"/>
      <c r="G46" s="3"/>
    </row>
    <row r="47" spans="5:13" x14ac:dyDescent="0.2">
      <c r="E47" s="4"/>
      <c r="F47" s="2"/>
      <c r="G47" s="3"/>
    </row>
    <row r="48" spans="5:13" x14ac:dyDescent="0.2">
      <c r="E48" s="4"/>
      <c r="F48" s="2"/>
      <c r="G48" s="3"/>
    </row>
    <row r="49" spans="5:7" x14ac:dyDescent="0.2">
      <c r="E49" s="4"/>
      <c r="F49" s="2"/>
      <c r="G49" s="3"/>
    </row>
    <row r="50" spans="5:7" x14ac:dyDescent="0.2">
      <c r="E50" s="4"/>
      <c r="F50" s="2"/>
      <c r="G50" s="3"/>
    </row>
    <row r="51" spans="5:7" x14ac:dyDescent="0.2">
      <c r="E51" s="4"/>
      <c r="F51" s="2"/>
      <c r="G51" s="3"/>
    </row>
    <row r="52" spans="5:7" x14ac:dyDescent="0.2">
      <c r="E52" s="4"/>
      <c r="F52" s="2"/>
      <c r="G52" s="3"/>
    </row>
    <row r="53" spans="5:7" x14ac:dyDescent="0.2">
      <c r="E53" s="4"/>
      <c r="F53" s="2"/>
      <c r="G53" s="3"/>
    </row>
    <row r="54" spans="5:7" x14ac:dyDescent="0.2">
      <c r="E54" s="4"/>
      <c r="F54" s="2"/>
      <c r="G54" s="3"/>
    </row>
    <row r="55" spans="5:7" x14ac:dyDescent="0.2">
      <c r="E55" s="4"/>
      <c r="F55" s="2"/>
      <c r="G55" s="3"/>
    </row>
    <row r="56" spans="5:7" x14ac:dyDescent="0.2">
      <c r="E56" s="4"/>
      <c r="F56" s="2"/>
      <c r="G56" s="3"/>
    </row>
    <row r="57" spans="5:7" x14ac:dyDescent="0.2">
      <c r="E57" s="4"/>
      <c r="F57" s="2"/>
      <c r="G57" s="3"/>
    </row>
    <row r="58" spans="5:7" x14ac:dyDescent="0.2">
      <c r="E58" s="4"/>
      <c r="F58" s="2"/>
      <c r="G58" s="3"/>
    </row>
    <row r="59" spans="5:7" x14ac:dyDescent="0.2">
      <c r="E59" s="4"/>
      <c r="F59" s="2"/>
      <c r="G59" s="3"/>
    </row>
    <row r="60" spans="5:7" x14ac:dyDescent="0.2">
      <c r="E60" s="4"/>
      <c r="F60" s="2"/>
      <c r="G60" s="3"/>
    </row>
    <row r="61" spans="5:7" x14ac:dyDescent="0.2">
      <c r="E61" s="4"/>
      <c r="F61" s="2"/>
      <c r="G61" s="3"/>
    </row>
    <row r="62" spans="5:7" x14ac:dyDescent="0.2">
      <c r="E62" s="4"/>
      <c r="F62" s="2"/>
      <c r="G62" s="3"/>
    </row>
  </sheetData>
  <sheetProtection algorithmName="SHA-512" hashValue="cAJbQivDRTbC3Nhqd/zZGuRtN2mWl6KUvJRVTHnQAgtisuPf9EKsUSMeRiaZ2Do6CXBcYjMOgtctFT9asKcB8g==" saltValue="OrkcTWtih3Dz3yxwcFehGg==" spinCount="100000" sheet="1" objects="1" scenarios="1" selectLockedCells="1" selectUnlockedCells="1"/>
  <mergeCells count="22">
    <mergeCell ref="C11:C12"/>
    <mergeCell ref="K10:L10"/>
    <mergeCell ref="M2:N4"/>
    <mergeCell ref="E38:F39"/>
    <mergeCell ref="E42:F42"/>
    <mergeCell ref="E2:L4"/>
    <mergeCell ref="E7:F7"/>
    <mergeCell ref="E8:F8"/>
    <mergeCell ref="E6:F6"/>
    <mergeCell ref="I7:L8"/>
    <mergeCell ref="I16:J16"/>
    <mergeCell ref="K16:L16"/>
    <mergeCell ref="I17:J17"/>
    <mergeCell ref="K17:L17"/>
    <mergeCell ref="E16:E17"/>
    <mergeCell ref="E15:L15"/>
    <mergeCell ref="I6:L6"/>
    <mergeCell ref="E21:L25"/>
    <mergeCell ref="G26:I26"/>
    <mergeCell ref="H27:I27"/>
    <mergeCell ref="E28:L31"/>
    <mergeCell ref="E20:L20"/>
  </mergeCells>
  <pageMargins left="0.25" right="0.25" top="0.75" bottom="0.75" header="0.3" footer="0.3"/>
  <pageSetup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D1D1B"/>
    <pageSetUpPr fitToPage="1"/>
  </sheetPr>
  <dimension ref="B1:N62"/>
  <sheetViews>
    <sheetView showGridLines="0" zoomScaleNormal="100" workbookViewId="0"/>
  </sheetViews>
  <sheetFormatPr baseColWidth="10" defaultColWidth="11.42578125" defaultRowHeight="14.25" x14ac:dyDescent="0.2"/>
  <cols>
    <col min="1" max="3" width="11.42578125" style="1"/>
    <col min="4" max="4" width="3.85546875" style="2" bestFit="1" customWidth="1"/>
    <col min="5" max="5" width="15.5703125" style="1" customWidth="1"/>
    <col min="6" max="6" width="19.140625" style="1" customWidth="1"/>
    <col min="7" max="7" width="19" style="1" customWidth="1"/>
    <col min="8" max="8" width="22.42578125" style="1" customWidth="1"/>
    <col min="9" max="9" width="16.85546875" style="1" customWidth="1"/>
    <col min="10" max="10" width="22.5703125" style="1" customWidth="1"/>
    <col min="11" max="12" width="17.42578125" style="1" customWidth="1"/>
    <col min="13" max="16384" width="11.42578125" style="1"/>
  </cols>
  <sheetData>
    <row r="1" spans="2:14" ht="15" thickBot="1" x14ac:dyDescent="0.25"/>
    <row r="2" spans="2:14" ht="28.5" customHeight="1" x14ac:dyDescent="0.2">
      <c r="B2" s="33"/>
      <c r="C2" s="37"/>
      <c r="D2" s="36"/>
      <c r="E2" s="52" t="s">
        <v>19</v>
      </c>
      <c r="F2" s="52"/>
      <c r="G2" s="52"/>
      <c r="H2" s="52"/>
      <c r="I2" s="52"/>
      <c r="J2" s="52"/>
      <c r="K2" s="52"/>
      <c r="L2" s="52"/>
      <c r="M2" s="55"/>
      <c r="N2" s="56"/>
    </row>
    <row r="3" spans="2:14" ht="29.25" customHeight="1" x14ac:dyDescent="0.2">
      <c r="B3" s="33"/>
      <c r="C3" s="35"/>
      <c r="D3" s="34"/>
      <c r="E3" s="53"/>
      <c r="F3" s="53"/>
      <c r="G3" s="53"/>
      <c r="H3" s="53"/>
      <c r="I3" s="53"/>
      <c r="J3" s="53"/>
      <c r="K3" s="53"/>
      <c r="L3" s="53"/>
      <c r="M3" s="57"/>
      <c r="N3" s="58"/>
    </row>
    <row r="4" spans="2:14" ht="24" customHeight="1" thickBot="1" x14ac:dyDescent="0.25">
      <c r="B4" s="33"/>
      <c r="C4" s="32"/>
      <c r="D4" s="31"/>
      <c r="E4" s="54"/>
      <c r="F4" s="54"/>
      <c r="G4" s="54"/>
      <c r="H4" s="54"/>
      <c r="I4" s="54"/>
      <c r="J4" s="54"/>
      <c r="K4" s="54"/>
      <c r="L4" s="54"/>
      <c r="M4" s="59"/>
      <c r="N4" s="60"/>
    </row>
    <row r="5" spans="2:14" ht="15" thickBot="1" x14ac:dyDescent="0.25"/>
    <row r="6" spans="2:14" ht="54" customHeight="1" x14ac:dyDescent="0.2">
      <c r="E6" s="61" t="s">
        <v>16</v>
      </c>
      <c r="F6" s="61"/>
      <c r="G6" s="26" t="s">
        <v>15</v>
      </c>
      <c r="H6" s="30" t="s">
        <v>14</v>
      </c>
      <c r="I6" s="62" t="s">
        <v>13</v>
      </c>
      <c r="J6" s="63"/>
      <c r="K6" s="63"/>
      <c r="L6" s="64"/>
    </row>
    <row r="7" spans="2:14" ht="52.5" customHeight="1" x14ac:dyDescent="0.2">
      <c r="E7" s="65" t="s">
        <v>26</v>
      </c>
      <c r="F7" s="65"/>
      <c r="G7" s="29">
        <f>1515%/100</f>
        <v>0.1515</v>
      </c>
      <c r="H7" s="28">
        <f>125*G7</f>
        <v>18.9375</v>
      </c>
      <c r="I7" s="66" t="s">
        <v>12</v>
      </c>
      <c r="J7" s="67"/>
      <c r="K7" s="67"/>
      <c r="L7" s="68"/>
    </row>
    <row r="8" spans="2:14" ht="52.5" customHeight="1" thickBot="1" x14ac:dyDescent="0.25">
      <c r="E8" s="65" t="s">
        <v>27</v>
      </c>
      <c r="F8" s="65"/>
      <c r="G8" s="29">
        <f>470%/100</f>
        <v>4.7E-2</v>
      </c>
      <c r="H8" s="28">
        <f>125*G8</f>
        <v>5.875</v>
      </c>
      <c r="I8" s="69"/>
      <c r="J8" s="70"/>
      <c r="K8" s="70"/>
      <c r="L8" s="71"/>
    </row>
    <row r="10" spans="2:14" ht="66" customHeight="1" thickBot="1" x14ac:dyDescent="0.25">
      <c r="B10" s="40"/>
      <c r="K10" s="104" t="s">
        <v>24</v>
      </c>
      <c r="L10" s="104"/>
    </row>
    <row r="11" spans="2:14" ht="67.5" customHeight="1" thickTop="1" x14ac:dyDescent="0.2">
      <c r="C11" s="98"/>
      <c r="D11" s="27"/>
      <c r="E11" s="26" t="s">
        <v>11</v>
      </c>
      <c r="F11" s="25" t="s">
        <v>10</v>
      </c>
      <c r="G11" s="25" t="s">
        <v>34</v>
      </c>
      <c r="H11" s="25" t="s">
        <v>9</v>
      </c>
      <c r="I11" s="25" t="s">
        <v>8</v>
      </c>
      <c r="J11" s="25" t="s">
        <v>7</v>
      </c>
      <c r="K11" s="24" t="s">
        <v>6</v>
      </c>
      <c r="L11" s="23" t="s">
        <v>5</v>
      </c>
    </row>
    <row r="12" spans="2:14" ht="42.75" customHeight="1" thickBot="1" x14ac:dyDescent="0.25">
      <c r="C12" s="98"/>
      <c r="E12" s="22" t="s">
        <v>18</v>
      </c>
      <c r="F12" s="21">
        <v>59</v>
      </c>
      <c r="G12" s="21">
        <v>1</v>
      </c>
      <c r="H12" s="21">
        <f>F12+G12</f>
        <v>60</v>
      </c>
      <c r="I12" s="21">
        <v>125</v>
      </c>
      <c r="J12" s="20">
        <f>H12/I12</f>
        <v>0.48</v>
      </c>
      <c r="K12" s="19">
        <f>ROUNDUP(H7*J12,0)</f>
        <v>10</v>
      </c>
      <c r="L12" s="18">
        <f>ROUNDUP(H8*J12,0)</f>
        <v>3</v>
      </c>
      <c r="M12" s="6"/>
      <c r="N12" s="17"/>
    </row>
    <row r="13" spans="2:14" ht="15" thickTop="1" x14ac:dyDescent="0.2">
      <c r="G13" s="4"/>
      <c r="H13" s="4"/>
      <c r="I13" s="9"/>
      <c r="J13" s="8"/>
      <c r="K13" s="7"/>
      <c r="L13" s="7"/>
      <c r="M13" s="6"/>
    </row>
    <row r="14" spans="2:14" x14ac:dyDescent="0.2">
      <c r="G14" s="4"/>
      <c r="H14" s="4"/>
      <c r="I14" s="9"/>
      <c r="J14" s="8"/>
      <c r="K14" s="7"/>
      <c r="L14" s="7"/>
      <c r="M14" s="6"/>
    </row>
    <row r="15" spans="2:14" ht="87" customHeight="1" thickBot="1" x14ac:dyDescent="0.25">
      <c r="E15" s="103" t="s">
        <v>30</v>
      </c>
      <c r="F15" s="103"/>
      <c r="G15" s="103"/>
      <c r="H15" s="103"/>
      <c r="I15" s="103"/>
      <c r="J15" s="103"/>
      <c r="K15" s="103"/>
      <c r="L15" s="103"/>
      <c r="M15" s="6"/>
    </row>
    <row r="16" spans="2:14" ht="58.5" customHeight="1" x14ac:dyDescent="0.2">
      <c r="E16" s="105" t="s">
        <v>18</v>
      </c>
      <c r="F16" s="25" t="s">
        <v>31</v>
      </c>
      <c r="G16" s="25" t="s">
        <v>32</v>
      </c>
      <c r="H16" s="25" t="s">
        <v>2</v>
      </c>
      <c r="I16" s="74" t="s">
        <v>22</v>
      </c>
      <c r="J16" s="75"/>
      <c r="K16" s="75" t="s">
        <v>23</v>
      </c>
      <c r="L16" s="86"/>
      <c r="M16" s="6"/>
    </row>
    <row r="17" spans="5:13" ht="27.75" customHeight="1" thickBot="1" x14ac:dyDescent="0.25">
      <c r="E17" s="105"/>
      <c r="F17" s="38">
        <f>K12</f>
        <v>10</v>
      </c>
      <c r="G17" s="38">
        <f>L12</f>
        <v>3</v>
      </c>
      <c r="H17" s="39">
        <f>H12</f>
        <v>60</v>
      </c>
      <c r="I17" s="87">
        <f>F17/H17</f>
        <v>0.16666666666666666</v>
      </c>
      <c r="J17" s="88"/>
      <c r="K17" s="89">
        <f>G17/H17</f>
        <v>0.05</v>
      </c>
      <c r="L17" s="90"/>
      <c r="M17" s="6"/>
    </row>
    <row r="19" spans="5:13" ht="15" thickBot="1" x14ac:dyDescent="0.25">
      <c r="G19" s="4"/>
      <c r="H19" s="4"/>
      <c r="I19" s="9"/>
      <c r="J19" s="8"/>
      <c r="K19" s="7"/>
      <c r="L19" s="7"/>
      <c r="M19" s="6"/>
    </row>
    <row r="20" spans="5:13" ht="30.75" customHeight="1" x14ac:dyDescent="0.2">
      <c r="E20" s="91" t="s">
        <v>3</v>
      </c>
      <c r="F20" s="92"/>
      <c r="G20" s="92"/>
      <c r="H20" s="92"/>
      <c r="I20" s="92"/>
      <c r="J20" s="92"/>
      <c r="K20" s="92"/>
      <c r="L20" s="93"/>
      <c r="M20" s="6"/>
    </row>
    <row r="21" spans="5:13" ht="18.95" customHeight="1" x14ac:dyDescent="0.2">
      <c r="E21" s="94" t="s">
        <v>37</v>
      </c>
      <c r="F21" s="95"/>
      <c r="G21" s="95"/>
      <c r="H21" s="95"/>
      <c r="I21" s="95"/>
      <c r="J21" s="95"/>
      <c r="K21" s="95"/>
      <c r="L21" s="96"/>
      <c r="M21" s="6"/>
    </row>
    <row r="22" spans="5:13" ht="18.95" customHeight="1" x14ac:dyDescent="0.2">
      <c r="E22" s="97"/>
      <c r="F22" s="95"/>
      <c r="G22" s="95"/>
      <c r="H22" s="95"/>
      <c r="I22" s="95"/>
      <c r="J22" s="95"/>
      <c r="K22" s="95"/>
      <c r="L22" s="96"/>
      <c r="M22" s="6"/>
    </row>
    <row r="23" spans="5:13" ht="18.95" customHeight="1" x14ac:dyDescent="0.2">
      <c r="E23" s="97"/>
      <c r="F23" s="95"/>
      <c r="G23" s="95"/>
      <c r="H23" s="95"/>
      <c r="I23" s="95"/>
      <c r="J23" s="95"/>
      <c r="K23" s="95"/>
      <c r="L23" s="96"/>
      <c r="M23" s="6"/>
    </row>
    <row r="24" spans="5:13" ht="18.95" customHeight="1" x14ac:dyDescent="0.2">
      <c r="E24" s="97"/>
      <c r="F24" s="95"/>
      <c r="G24" s="95"/>
      <c r="H24" s="95"/>
      <c r="I24" s="95"/>
      <c r="J24" s="95"/>
      <c r="K24" s="95"/>
      <c r="L24" s="96"/>
      <c r="M24" s="6"/>
    </row>
    <row r="25" spans="5:13" ht="45.75" customHeight="1" x14ac:dyDescent="0.2">
      <c r="E25" s="97"/>
      <c r="F25" s="95"/>
      <c r="G25" s="95"/>
      <c r="H25" s="95"/>
      <c r="I25" s="95"/>
      <c r="J25" s="95"/>
      <c r="K25" s="95"/>
      <c r="L25" s="96"/>
      <c r="M25" s="6"/>
    </row>
    <row r="26" spans="5:13" x14ac:dyDescent="0.2">
      <c r="E26" s="15"/>
      <c r="F26" s="14"/>
      <c r="G26" s="76" t="s">
        <v>2</v>
      </c>
      <c r="H26" s="76"/>
      <c r="I26" s="76"/>
      <c r="J26" s="16" t="s">
        <v>1</v>
      </c>
      <c r="K26" s="11"/>
      <c r="L26" s="10"/>
      <c r="M26" s="6"/>
    </row>
    <row r="27" spans="5:13" x14ac:dyDescent="0.2">
      <c r="E27" s="15"/>
      <c r="F27" s="14"/>
      <c r="G27" s="13"/>
      <c r="H27" s="77" t="s">
        <v>0</v>
      </c>
      <c r="I27" s="77"/>
      <c r="J27" s="12"/>
      <c r="K27" s="11"/>
      <c r="L27" s="10"/>
      <c r="M27" s="6"/>
    </row>
    <row r="28" spans="5:13" ht="14.25" customHeight="1" x14ac:dyDescent="0.2">
      <c r="E28" s="78" t="s">
        <v>33</v>
      </c>
      <c r="F28" s="79"/>
      <c r="G28" s="79"/>
      <c r="H28" s="79"/>
      <c r="I28" s="79"/>
      <c r="J28" s="79"/>
      <c r="K28" s="79"/>
      <c r="L28" s="80"/>
      <c r="M28" s="6"/>
    </row>
    <row r="29" spans="5:13" x14ac:dyDescent="0.2">
      <c r="E29" s="81"/>
      <c r="F29" s="79"/>
      <c r="G29" s="79"/>
      <c r="H29" s="79"/>
      <c r="I29" s="79"/>
      <c r="J29" s="79"/>
      <c r="K29" s="79"/>
      <c r="L29" s="80"/>
      <c r="M29" s="6"/>
    </row>
    <row r="30" spans="5:13" x14ac:dyDescent="0.2">
      <c r="E30" s="81"/>
      <c r="F30" s="79"/>
      <c r="G30" s="79"/>
      <c r="H30" s="79"/>
      <c r="I30" s="79"/>
      <c r="J30" s="79"/>
      <c r="K30" s="79"/>
      <c r="L30" s="80"/>
      <c r="M30" s="6"/>
    </row>
    <row r="31" spans="5:13" ht="71.25" customHeight="1" thickBot="1" x14ac:dyDescent="0.25">
      <c r="E31" s="82"/>
      <c r="F31" s="83"/>
      <c r="G31" s="83"/>
      <c r="H31" s="83"/>
      <c r="I31" s="83"/>
      <c r="J31" s="83"/>
      <c r="K31" s="83"/>
      <c r="L31" s="84"/>
      <c r="M31" s="6"/>
    </row>
    <row r="32" spans="5:13" x14ac:dyDescent="0.2">
      <c r="G32" s="4"/>
      <c r="H32" s="4"/>
      <c r="I32" s="9"/>
      <c r="J32" s="8"/>
      <c r="K32" s="7"/>
      <c r="L32" s="7"/>
      <c r="M32" s="6"/>
    </row>
    <row r="33" spans="5:13" x14ac:dyDescent="0.2">
      <c r="G33" s="4"/>
      <c r="H33" s="4"/>
      <c r="I33" s="9"/>
      <c r="J33" s="8"/>
      <c r="K33" s="7"/>
      <c r="L33" s="7"/>
      <c r="M33" s="6"/>
    </row>
    <row r="34" spans="5:13" x14ac:dyDescent="0.2">
      <c r="G34" s="4"/>
      <c r="H34" s="4"/>
      <c r="I34" s="9"/>
      <c r="J34" s="8"/>
      <c r="K34" s="7"/>
      <c r="L34" s="7"/>
      <c r="M34" s="6"/>
    </row>
    <row r="35" spans="5:13" x14ac:dyDescent="0.2">
      <c r="G35" s="4"/>
      <c r="H35" s="4"/>
      <c r="I35" s="9"/>
      <c r="J35" s="8"/>
      <c r="K35" s="7"/>
      <c r="L35" s="7"/>
      <c r="M35" s="6"/>
    </row>
    <row r="36" spans="5:13" x14ac:dyDescent="0.2">
      <c r="G36" s="4"/>
      <c r="H36" s="4"/>
      <c r="I36" s="9"/>
      <c r="J36" s="8"/>
      <c r="K36" s="7"/>
      <c r="L36" s="7"/>
      <c r="M36" s="6"/>
    </row>
    <row r="37" spans="5:13" x14ac:dyDescent="0.2">
      <c r="G37" s="4"/>
      <c r="H37" s="4"/>
      <c r="I37" s="9"/>
      <c r="J37" s="8"/>
      <c r="K37" s="7"/>
      <c r="L37" s="7"/>
      <c r="M37" s="6"/>
    </row>
    <row r="38" spans="5:13" ht="21.75" customHeight="1" x14ac:dyDescent="0.2">
      <c r="E38" s="85"/>
      <c r="F38" s="85"/>
    </row>
    <row r="39" spans="5:13" ht="24" customHeight="1" x14ac:dyDescent="0.2">
      <c r="E39" s="85"/>
      <c r="F39" s="85"/>
    </row>
    <row r="42" spans="5:13" x14ac:dyDescent="0.2">
      <c r="E42" s="72"/>
      <c r="F42" s="72"/>
      <c r="G42" s="5"/>
    </row>
    <row r="43" spans="5:13" x14ac:dyDescent="0.2">
      <c r="E43" s="4"/>
      <c r="F43" s="2"/>
      <c r="G43" s="3"/>
    </row>
    <row r="44" spans="5:13" x14ac:dyDescent="0.2">
      <c r="E44" s="4"/>
      <c r="F44" s="2"/>
      <c r="G44" s="3"/>
    </row>
    <row r="45" spans="5:13" x14ac:dyDescent="0.2">
      <c r="E45" s="4"/>
      <c r="F45" s="2"/>
      <c r="G45" s="3"/>
    </row>
    <row r="46" spans="5:13" x14ac:dyDescent="0.2">
      <c r="E46" s="4"/>
      <c r="F46" s="2"/>
      <c r="G46" s="3"/>
    </row>
    <row r="47" spans="5:13" x14ac:dyDescent="0.2">
      <c r="E47" s="4"/>
      <c r="F47" s="2"/>
      <c r="G47" s="3"/>
    </row>
    <row r="48" spans="5:13" x14ac:dyDescent="0.2">
      <c r="E48" s="4"/>
      <c r="F48" s="2"/>
      <c r="G48" s="3"/>
    </row>
    <row r="49" spans="5:7" x14ac:dyDescent="0.2">
      <c r="E49" s="4"/>
      <c r="F49" s="2"/>
      <c r="G49" s="3"/>
    </row>
    <row r="50" spans="5:7" x14ac:dyDescent="0.2">
      <c r="E50" s="4"/>
      <c r="F50" s="2"/>
      <c r="G50" s="3"/>
    </row>
    <row r="51" spans="5:7" x14ac:dyDescent="0.2">
      <c r="E51" s="4"/>
      <c r="F51" s="2"/>
      <c r="G51" s="3"/>
    </row>
    <row r="52" spans="5:7" x14ac:dyDescent="0.2">
      <c r="E52" s="4"/>
      <c r="F52" s="2"/>
      <c r="G52" s="3"/>
    </row>
    <row r="53" spans="5:7" x14ac:dyDescent="0.2">
      <c r="E53" s="4"/>
      <c r="F53" s="2"/>
      <c r="G53" s="3"/>
    </row>
    <row r="54" spans="5:7" x14ac:dyDescent="0.2">
      <c r="E54" s="4"/>
      <c r="F54" s="2"/>
      <c r="G54" s="3"/>
    </row>
    <row r="55" spans="5:7" x14ac:dyDescent="0.2">
      <c r="E55" s="4"/>
      <c r="F55" s="2"/>
      <c r="G55" s="3"/>
    </row>
    <row r="56" spans="5:7" x14ac:dyDescent="0.2">
      <c r="E56" s="4"/>
      <c r="F56" s="2"/>
      <c r="G56" s="3"/>
    </row>
    <row r="57" spans="5:7" x14ac:dyDescent="0.2">
      <c r="E57" s="4"/>
      <c r="F57" s="2"/>
      <c r="G57" s="3"/>
    </row>
    <row r="58" spans="5:7" x14ac:dyDescent="0.2">
      <c r="E58" s="4"/>
      <c r="F58" s="2"/>
      <c r="G58" s="3"/>
    </row>
    <row r="59" spans="5:7" x14ac:dyDescent="0.2">
      <c r="E59" s="4"/>
      <c r="F59" s="2"/>
      <c r="G59" s="3"/>
    </row>
    <row r="60" spans="5:7" x14ac:dyDescent="0.2">
      <c r="E60" s="4"/>
      <c r="F60" s="2"/>
      <c r="G60" s="3"/>
    </row>
    <row r="61" spans="5:7" x14ac:dyDescent="0.2">
      <c r="E61" s="4"/>
      <c r="F61" s="2"/>
      <c r="G61" s="3"/>
    </row>
    <row r="62" spans="5:7" x14ac:dyDescent="0.2">
      <c r="E62" s="4"/>
      <c r="F62" s="2"/>
      <c r="G62" s="3"/>
    </row>
  </sheetData>
  <sheetProtection algorithmName="SHA-512" hashValue="c8h/CmACMocdnF/hUJR+NNZZplfFsPH6rK3ZApPMkgMoqbebSQoDD+yUpLFObaNccbsIDCCH++qIN3iF4CcAaQ==" saltValue="MH/zMRqtTciiCEilfxfWQw==" spinCount="100000" sheet="1" objects="1" scenarios="1" selectLockedCells="1" selectUnlockedCells="1"/>
  <mergeCells count="22">
    <mergeCell ref="E42:F42"/>
    <mergeCell ref="E20:L20"/>
    <mergeCell ref="E21:L25"/>
    <mergeCell ref="G26:I26"/>
    <mergeCell ref="H27:I27"/>
    <mergeCell ref="E28:L31"/>
    <mergeCell ref="E38:F39"/>
    <mergeCell ref="E2:L4"/>
    <mergeCell ref="M2:N4"/>
    <mergeCell ref="E6:F6"/>
    <mergeCell ref="I6:L6"/>
    <mergeCell ref="E7:F7"/>
    <mergeCell ref="I7:L8"/>
    <mergeCell ref="E8:F8"/>
    <mergeCell ref="K10:L10"/>
    <mergeCell ref="C11:C12"/>
    <mergeCell ref="E15:L15"/>
    <mergeCell ref="E16:E17"/>
    <mergeCell ref="I16:J16"/>
    <mergeCell ref="K16:L16"/>
    <mergeCell ref="I17:J17"/>
    <mergeCell ref="K17:L17"/>
  </mergeCells>
  <pageMargins left="0.25" right="0.25" top="0.75" bottom="0.75" header="0.3" footer="0.3"/>
  <pageSetup scale="5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D1D1B"/>
    <pageSetUpPr fitToPage="1"/>
  </sheetPr>
  <dimension ref="B1:N62"/>
  <sheetViews>
    <sheetView showGridLines="0" tabSelected="1" zoomScaleNormal="100" workbookViewId="0"/>
  </sheetViews>
  <sheetFormatPr baseColWidth="10" defaultColWidth="11.42578125" defaultRowHeight="14.25" x14ac:dyDescent="0.2"/>
  <cols>
    <col min="1" max="3" width="11.42578125" style="1"/>
    <col min="4" max="4" width="3.85546875" style="2" bestFit="1" customWidth="1"/>
    <col min="5" max="5" width="15.5703125" style="1" customWidth="1"/>
    <col min="6" max="6" width="19.140625" style="1" customWidth="1"/>
    <col min="7" max="7" width="19" style="1" customWidth="1"/>
    <col min="8" max="8" width="22.42578125" style="1" customWidth="1"/>
    <col min="9" max="9" width="16.85546875" style="1" customWidth="1"/>
    <col min="10" max="10" width="22.5703125" style="1" customWidth="1"/>
    <col min="11" max="12" width="17.42578125" style="1" customWidth="1"/>
    <col min="13" max="16384" width="11.42578125" style="1"/>
  </cols>
  <sheetData>
    <row r="1" spans="2:14" ht="15" thickBot="1" x14ac:dyDescent="0.25"/>
    <row r="2" spans="2:14" ht="28.5" customHeight="1" x14ac:dyDescent="0.2">
      <c r="B2" s="33"/>
      <c r="C2" s="37"/>
      <c r="D2" s="36"/>
      <c r="E2" s="52" t="s">
        <v>21</v>
      </c>
      <c r="F2" s="52"/>
      <c r="G2" s="52"/>
      <c r="H2" s="52"/>
      <c r="I2" s="52"/>
      <c r="J2" s="52"/>
      <c r="K2" s="52"/>
      <c r="L2" s="52"/>
      <c r="M2" s="55"/>
      <c r="N2" s="56"/>
    </row>
    <row r="3" spans="2:14" ht="29.25" customHeight="1" x14ac:dyDescent="0.2">
      <c r="B3" s="33"/>
      <c r="C3" s="35"/>
      <c r="D3" s="34"/>
      <c r="E3" s="53"/>
      <c r="F3" s="53"/>
      <c r="G3" s="53"/>
      <c r="H3" s="53"/>
      <c r="I3" s="53"/>
      <c r="J3" s="53"/>
      <c r="K3" s="53"/>
      <c r="L3" s="53"/>
      <c r="M3" s="57"/>
      <c r="N3" s="58"/>
    </row>
    <row r="4" spans="2:14" ht="24" customHeight="1" thickBot="1" x14ac:dyDescent="0.25">
      <c r="B4" s="33"/>
      <c r="C4" s="32"/>
      <c r="D4" s="31"/>
      <c r="E4" s="54"/>
      <c r="F4" s="54"/>
      <c r="G4" s="54"/>
      <c r="H4" s="54"/>
      <c r="I4" s="54"/>
      <c r="J4" s="54"/>
      <c r="K4" s="54"/>
      <c r="L4" s="54"/>
      <c r="M4" s="59"/>
      <c r="N4" s="60"/>
    </row>
    <row r="5" spans="2:14" ht="15" thickBot="1" x14ac:dyDescent="0.25"/>
    <row r="6" spans="2:14" ht="54" customHeight="1" x14ac:dyDescent="0.2">
      <c r="E6" s="61" t="s">
        <v>16</v>
      </c>
      <c r="F6" s="61"/>
      <c r="G6" s="26" t="s">
        <v>15</v>
      </c>
      <c r="H6" s="30" t="s">
        <v>14</v>
      </c>
      <c r="I6" s="62" t="s">
        <v>13</v>
      </c>
      <c r="J6" s="63"/>
      <c r="K6" s="63"/>
      <c r="L6" s="64"/>
    </row>
    <row r="7" spans="2:14" ht="52.5" customHeight="1" x14ac:dyDescent="0.2">
      <c r="E7" s="65" t="s">
        <v>26</v>
      </c>
      <c r="F7" s="65"/>
      <c r="G7" s="29">
        <f>1515%/100</f>
        <v>0.1515</v>
      </c>
      <c r="H7" s="28">
        <f>125*G7</f>
        <v>18.9375</v>
      </c>
      <c r="I7" s="66" t="s">
        <v>12</v>
      </c>
      <c r="J7" s="67"/>
      <c r="K7" s="67"/>
      <c r="L7" s="68"/>
    </row>
    <row r="8" spans="2:14" ht="52.5" customHeight="1" thickBot="1" x14ac:dyDescent="0.25">
      <c r="E8" s="65" t="s">
        <v>27</v>
      </c>
      <c r="F8" s="65"/>
      <c r="G8" s="29">
        <f>470%/100</f>
        <v>4.7E-2</v>
      </c>
      <c r="H8" s="28">
        <f>125*G8</f>
        <v>5.875</v>
      </c>
      <c r="I8" s="69"/>
      <c r="J8" s="70"/>
      <c r="K8" s="70"/>
      <c r="L8" s="71"/>
    </row>
    <row r="10" spans="2:14" ht="66" customHeight="1" thickBot="1" x14ac:dyDescent="0.25">
      <c r="B10" s="40"/>
      <c r="K10" s="104" t="s">
        <v>24</v>
      </c>
      <c r="L10" s="104"/>
    </row>
    <row r="11" spans="2:14" ht="67.5" customHeight="1" thickTop="1" x14ac:dyDescent="0.2">
      <c r="C11" s="98"/>
      <c r="D11" s="27"/>
      <c r="E11" s="26" t="s">
        <v>11</v>
      </c>
      <c r="F11" s="25" t="s">
        <v>10</v>
      </c>
      <c r="G11" s="25" t="s">
        <v>34</v>
      </c>
      <c r="H11" s="25" t="s">
        <v>9</v>
      </c>
      <c r="I11" s="25" t="s">
        <v>8</v>
      </c>
      <c r="J11" s="25" t="s">
        <v>7</v>
      </c>
      <c r="K11" s="24" t="s">
        <v>6</v>
      </c>
      <c r="L11" s="23" t="s">
        <v>5</v>
      </c>
    </row>
    <row r="12" spans="2:14" ht="42.75" customHeight="1" thickBot="1" x14ac:dyDescent="0.25">
      <c r="C12" s="98"/>
      <c r="E12" s="22" t="s">
        <v>20</v>
      </c>
      <c r="F12" s="21">
        <v>20</v>
      </c>
      <c r="G12" s="21">
        <v>1</v>
      </c>
      <c r="H12" s="21">
        <f>F12+G12</f>
        <v>21</v>
      </c>
      <c r="I12" s="21">
        <v>125</v>
      </c>
      <c r="J12" s="20">
        <f>H12/I12</f>
        <v>0.16800000000000001</v>
      </c>
      <c r="K12" s="19">
        <f>ROUNDUP(H7*J12,0)</f>
        <v>4</v>
      </c>
      <c r="L12" s="18">
        <f>ROUNDUP(H8*J12,0)</f>
        <v>1</v>
      </c>
      <c r="M12" s="6"/>
      <c r="N12" s="17"/>
    </row>
    <row r="13" spans="2:14" ht="15" thickTop="1" x14ac:dyDescent="0.2">
      <c r="G13" s="4"/>
      <c r="H13" s="4"/>
      <c r="I13" s="9"/>
      <c r="J13" s="8"/>
      <c r="K13" s="7"/>
      <c r="L13" s="7"/>
      <c r="M13" s="6"/>
    </row>
    <row r="14" spans="2:14" x14ac:dyDescent="0.2">
      <c r="G14" s="4"/>
      <c r="H14" s="4"/>
      <c r="I14" s="9"/>
      <c r="J14" s="8"/>
      <c r="K14" s="7"/>
      <c r="L14" s="7"/>
      <c r="M14" s="6"/>
    </row>
    <row r="15" spans="2:14" ht="87" customHeight="1" thickBot="1" x14ac:dyDescent="0.25">
      <c r="E15" s="103" t="s">
        <v>30</v>
      </c>
      <c r="F15" s="103"/>
      <c r="G15" s="103"/>
      <c r="H15" s="103"/>
      <c r="I15" s="103"/>
      <c r="J15" s="103"/>
      <c r="K15" s="103"/>
      <c r="L15" s="103"/>
      <c r="M15" s="6"/>
    </row>
    <row r="16" spans="2:14" ht="58.5" customHeight="1" x14ac:dyDescent="0.2">
      <c r="E16" s="105" t="s">
        <v>20</v>
      </c>
      <c r="F16" s="25" t="s">
        <v>31</v>
      </c>
      <c r="G16" s="25" t="s">
        <v>32</v>
      </c>
      <c r="H16" s="25" t="s">
        <v>2</v>
      </c>
      <c r="I16" s="74" t="s">
        <v>22</v>
      </c>
      <c r="J16" s="75"/>
      <c r="K16" s="75" t="s">
        <v>23</v>
      </c>
      <c r="L16" s="86"/>
      <c r="M16" s="6"/>
    </row>
    <row r="17" spans="5:13" ht="27.75" customHeight="1" thickBot="1" x14ac:dyDescent="0.25">
      <c r="E17" s="105"/>
      <c r="F17" s="38">
        <f>K12</f>
        <v>4</v>
      </c>
      <c r="G17" s="38">
        <f>L12</f>
        <v>1</v>
      </c>
      <c r="H17" s="39">
        <f>H12</f>
        <v>21</v>
      </c>
      <c r="I17" s="87">
        <f>F17/H17</f>
        <v>0.19047619047619047</v>
      </c>
      <c r="J17" s="88"/>
      <c r="K17" s="89">
        <f>G17/H17</f>
        <v>4.7619047619047616E-2</v>
      </c>
      <c r="L17" s="90"/>
      <c r="M17" s="6"/>
    </row>
    <row r="19" spans="5:13" ht="15" thickBot="1" x14ac:dyDescent="0.25">
      <c r="G19" s="4"/>
      <c r="H19" s="4"/>
      <c r="I19" s="9"/>
      <c r="J19" s="8"/>
      <c r="K19" s="7"/>
      <c r="L19" s="7"/>
      <c r="M19" s="6"/>
    </row>
    <row r="20" spans="5:13" ht="30.75" customHeight="1" x14ac:dyDescent="0.2">
      <c r="E20" s="91" t="s">
        <v>3</v>
      </c>
      <c r="F20" s="92"/>
      <c r="G20" s="92"/>
      <c r="H20" s="92"/>
      <c r="I20" s="92"/>
      <c r="J20" s="92"/>
      <c r="K20" s="92"/>
      <c r="L20" s="93"/>
      <c r="M20" s="6"/>
    </row>
    <row r="21" spans="5:13" ht="18.95" customHeight="1" x14ac:dyDescent="0.2">
      <c r="E21" s="94" t="s">
        <v>37</v>
      </c>
      <c r="F21" s="95"/>
      <c r="G21" s="95"/>
      <c r="H21" s="95"/>
      <c r="I21" s="95"/>
      <c r="J21" s="95"/>
      <c r="K21" s="95"/>
      <c r="L21" s="96"/>
      <c r="M21" s="6"/>
    </row>
    <row r="22" spans="5:13" ht="18.95" customHeight="1" x14ac:dyDescent="0.2">
      <c r="E22" s="97"/>
      <c r="F22" s="95"/>
      <c r="G22" s="95"/>
      <c r="H22" s="95"/>
      <c r="I22" s="95"/>
      <c r="J22" s="95"/>
      <c r="K22" s="95"/>
      <c r="L22" s="96"/>
      <c r="M22" s="6"/>
    </row>
    <row r="23" spans="5:13" ht="18.95" customHeight="1" x14ac:dyDescent="0.2">
      <c r="E23" s="97"/>
      <c r="F23" s="95"/>
      <c r="G23" s="95"/>
      <c r="H23" s="95"/>
      <c r="I23" s="95"/>
      <c r="J23" s="95"/>
      <c r="K23" s="95"/>
      <c r="L23" s="96"/>
      <c r="M23" s="6"/>
    </row>
    <row r="24" spans="5:13" ht="18.95" customHeight="1" x14ac:dyDescent="0.2">
      <c r="E24" s="97"/>
      <c r="F24" s="95"/>
      <c r="G24" s="95"/>
      <c r="H24" s="95"/>
      <c r="I24" s="95"/>
      <c r="J24" s="95"/>
      <c r="K24" s="95"/>
      <c r="L24" s="96"/>
      <c r="M24" s="6"/>
    </row>
    <row r="25" spans="5:13" ht="42.75" customHeight="1" x14ac:dyDescent="0.2">
      <c r="E25" s="97"/>
      <c r="F25" s="95"/>
      <c r="G25" s="95"/>
      <c r="H25" s="95"/>
      <c r="I25" s="95"/>
      <c r="J25" s="95"/>
      <c r="K25" s="95"/>
      <c r="L25" s="96"/>
      <c r="M25" s="6"/>
    </row>
    <row r="26" spans="5:13" x14ac:dyDescent="0.2">
      <c r="E26" s="15"/>
      <c r="F26" s="14"/>
      <c r="G26" s="76" t="s">
        <v>2</v>
      </c>
      <c r="H26" s="76"/>
      <c r="I26" s="76"/>
      <c r="J26" s="16" t="s">
        <v>1</v>
      </c>
      <c r="K26" s="11"/>
      <c r="L26" s="10"/>
      <c r="M26" s="6"/>
    </row>
    <row r="27" spans="5:13" x14ac:dyDescent="0.2">
      <c r="E27" s="15"/>
      <c r="F27" s="14"/>
      <c r="G27" s="13"/>
      <c r="H27" s="77" t="s">
        <v>0</v>
      </c>
      <c r="I27" s="77"/>
      <c r="J27" s="12"/>
      <c r="K27" s="11"/>
      <c r="L27" s="10"/>
      <c r="M27" s="6"/>
    </row>
    <row r="28" spans="5:13" ht="14.25" customHeight="1" x14ac:dyDescent="0.2">
      <c r="E28" s="78" t="s">
        <v>33</v>
      </c>
      <c r="F28" s="79"/>
      <c r="G28" s="79"/>
      <c r="H28" s="79"/>
      <c r="I28" s="79"/>
      <c r="J28" s="79"/>
      <c r="K28" s="79"/>
      <c r="L28" s="80"/>
      <c r="M28" s="6"/>
    </row>
    <row r="29" spans="5:13" x14ac:dyDescent="0.2">
      <c r="E29" s="81"/>
      <c r="F29" s="79"/>
      <c r="G29" s="79"/>
      <c r="H29" s="79"/>
      <c r="I29" s="79"/>
      <c r="J29" s="79"/>
      <c r="K29" s="79"/>
      <c r="L29" s="80"/>
      <c r="M29" s="6"/>
    </row>
    <row r="30" spans="5:13" x14ac:dyDescent="0.2">
      <c r="E30" s="81"/>
      <c r="F30" s="79"/>
      <c r="G30" s="79"/>
      <c r="H30" s="79"/>
      <c r="I30" s="79"/>
      <c r="J30" s="79"/>
      <c r="K30" s="79"/>
      <c r="L30" s="80"/>
      <c r="M30" s="6"/>
    </row>
    <row r="31" spans="5:13" ht="71.25" customHeight="1" thickBot="1" x14ac:dyDescent="0.25">
      <c r="E31" s="82"/>
      <c r="F31" s="83"/>
      <c r="G31" s="83"/>
      <c r="H31" s="83"/>
      <c r="I31" s="83"/>
      <c r="J31" s="83"/>
      <c r="K31" s="83"/>
      <c r="L31" s="84"/>
      <c r="M31" s="6"/>
    </row>
    <row r="32" spans="5:13" x14ac:dyDescent="0.2">
      <c r="G32" s="4"/>
      <c r="H32" s="4"/>
      <c r="I32" s="9"/>
      <c r="J32" s="8"/>
      <c r="K32" s="7"/>
      <c r="L32" s="7"/>
      <c r="M32" s="6"/>
    </row>
    <row r="33" spans="5:13" x14ac:dyDescent="0.2">
      <c r="G33" s="4"/>
      <c r="H33" s="4"/>
      <c r="I33" s="9"/>
      <c r="J33" s="8"/>
      <c r="K33" s="7"/>
      <c r="L33" s="7"/>
      <c r="M33" s="6"/>
    </row>
    <row r="34" spans="5:13" x14ac:dyDescent="0.2">
      <c r="G34" s="4"/>
      <c r="H34" s="4"/>
      <c r="I34" s="9"/>
      <c r="J34" s="8"/>
      <c r="K34" s="7"/>
      <c r="L34" s="7"/>
      <c r="M34" s="6"/>
    </row>
    <row r="35" spans="5:13" x14ac:dyDescent="0.2">
      <c r="G35" s="4"/>
      <c r="H35" s="4"/>
      <c r="I35" s="9"/>
      <c r="J35" s="8"/>
      <c r="K35" s="7"/>
      <c r="L35" s="7"/>
      <c r="M35" s="6"/>
    </row>
    <row r="36" spans="5:13" x14ac:dyDescent="0.2">
      <c r="G36" s="4"/>
      <c r="H36" s="4"/>
      <c r="I36" s="9"/>
      <c r="J36" s="8"/>
      <c r="K36" s="7"/>
      <c r="L36" s="7"/>
      <c r="M36" s="6"/>
    </row>
    <row r="37" spans="5:13" x14ac:dyDescent="0.2">
      <c r="G37" s="4"/>
      <c r="H37" s="4"/>
      <c r="I37" s="9"/>
      <c r="J37" s="8"/>
      <c r="K37" s="7"/>
      <c r="L37" s="7"/>
      <c r="M37" s="6"/>
    </row>
    <row r="38" spans="5:13" ht="21.75" customHeight="1" x14ac:dyDescent="0.2">
      <c r="E38" s="85"/>
      <c r="F38" s="85"/>
    </row>
    <row r="39" spans="5:13" ht="24" customHeight="1" x14ac:dyDescent="0.2">
      <c r="E39" s="85"/>
      <c r="F39" s="85"/>
    </row>
    <row r="42" spans="5:13" x14ac:dyDescent="0.2">
      <c r="E42" s="72"/>
      <c r="F42" s="72"/>
      <c r="G42" s="5"/>
    </row>
    <row r="43" spans="5:13" x14ac:dyDescent="0.2">
      <c r="E43" s="4"/>
      <c r="F43" s="2"/>
      <c r="G43" s="3"/>
    </row>
    <row r="44" spans="5:13" x14ac:dyDescent="0.2">
      <c r="E44" s="4"/>
      <c r="F44" s="2"/>
      <c r="G44" s="3"/>
    </row>
    <row r="45" spans="5:13" x14ac:dyDescent="0.2">
      <c r="E45" s="4"/>
      <c r="F45" s="2"/>
      <c r="G45" s="3"/>
    </row>
    <row r="46" spans="5:13" x14ac:dyDescent="0.2">
      <c r="E46" s="4"/>
      <c r="F46" s="2"/>
      <c r="G46" s="3"/>
    </row>
    <row r="47" spans="5:13" x14ac:dyDescent="0.2">
      <c r="E47" s="4"/>
      <c r="F47" s="2"/>
      <c r="G47" s="3"/>
    </row>
    <row r="48" spans="5:13" x14ac:dyDescent="0.2">
      <c r="E48" s="4"/>
      <c r="F48" s="2"/>
      <c r="G48" s="3"/>
    </row>
    <row r="49" spans="5:7" x14ac:dyDescent="0.2">
      <c r="E49" s="4"/>
      <c r="F49" s="2"/>
      <c r="G49" s="3"/>
    </row>
    <row r="50" spans="5:7" x14ac:dyDescent="0.2">
      <c r="E50" s="4"/>
      <c r="F50" s="2"/>
      <c r="G50" s="3"/>
    </row>
    <row r="51" spans="5:7" x14ac:dyDescent="0.2">
      <c r="E51" s="4"/>
      <c r="F51" s="2"/>
      <c r="G51" s="3"/>
    </row>
    <row r="52" spans="5:7" x14ac:dyDescent="0.2">
      <c r="E52" s="4"/>
      <c r="F52" s="2"/>
      <c r="G52" s="3"/>
    </row>
    <row r="53" spans="5:7" x14ac:dyDescent="0.2">
      <c r="E53" s="4"/>
      <c r="F53" s="2"/>
      <c r="G53" s="3"/>
    </row>
    <row r="54" spans="5:7" x14ac:dyDescent="0.2">
      <c r="E54" s="4"/>
      <c r="F54" s="2"/>
      <c r="G54" s="3"/>
    </row>
    <row r="55" spans="5:7" x14ac:dyDescent="0.2">
      <c r="E55" s="4"/>
      <c r="F55" s="2"/>
      <c r="G55" s="3"/>
    </row>
    <row r="56" spans="5:7" x14ac:dyDescent="0.2">
      <c r="E56" s="4"/>
      <c r="F56" s="2"/>
      <c r="G56" s="3"/>
    </row>
    <row r="57" spans="5:7" x14ac:dyDescent="0.2">
      <c r="E57" s="4"/>
      <c r="F57" s="2"/>
      <c r="G57" s="3"/>
    </row>
    <row r="58" spans="5:7" x14ac:dyDescent="0.2">
      <c r="E58" s="4"/>
      <c r="F58" s="2"/>
      <c r="G58" s="3"/>
    </row>
    <row r="59" spans="5:7" x14ac:dyDescent="0.2">
      <c r="E59" s="4"/>
      <c r="F59" s="2"/>
      <c r="G59" s="3"/>
    </row>
    <row r="60" spans="5:7" x14ac:dyDescent="0.2">
      <c r="E60" s="4"/>
      <c r="F60" s="2"/>
      <c r="G60" s="3"/>
    </row>
    <row r="61" spans="5:7" x14ac:dyDescent="0.2">
      <c r="E61" s="4"/>
      <c r="F61" s="2"/>
      <c r="G61" s="3"/>
    </row>
    <row r="62" spans="5:7" x14ac:dyDescent="0.2">
      <c r="E62" s="4"/>
      <c r="F62" s="2"/>
      <c r="G62" s="3"/>
    </row>
  </sheetData>
  <sheetProtection algorithmName="SHA-512" hashValue="0QCpct8AMG0KZajho6kY5honJ6xNLotNA42xr2tfn8ZxLA9WSO4bVEXkoyZdQoUZeNGD/lTyIyJDWJqNvQT/1g==" saltValue="xz3cdZBUaKHgWsie2+P9xA==" spinCount="100000" sheet="1" objects="1" scenarios="1" selectLockedCells="1" selectUnlockedCells="1"/>
  <mergeCells count="22">
    <mergeCell ref="E42:F42"/>
    <mergeCell ref="E20:L20"/>
    <mergeCell ref="E21:L25"/>
    <mergeCell ref="G26:I26"/>
    <mergeCell ref="H27:I27"/>
    <mergeCell ref="E28:L31"/>
    <mergeCell ref="E38:F39"/>
    <mergeCell ref="E2:L4"/>
    <mergeCell ref="M2:N4"/>
    <mergeCell ref="E6:F6"/>
    <mergeCell ref="I6:L6"/>
    <mergeCell ref="E7:F7"/>
    <mergeCell ref="I7:L8"/>
    <mergeCell ref="E8:F8"/>
    <mergeCell ref="K10:L10"/>
    <mergeCell ref="C11:C12"/>
    <mergeCell ref="E15:L15"/>
    <mergeCell ref="E16:E17"/>
    <mergeCell ref="I16:J16"/>
    <mergeCell ref="K16:L16"/>
    <mergeCell ref="I17:J17"/>
    <mergeCell ref="K17:L17"/>
  </mergeCells>
  <pageMargins left="0.25" right="0.25" top="0.75" bottom="0.75" header="0.3" footer="0.3"/>
  <pageSetup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FUERZA Y CORAZÓN POR JALISCO</vt:lpstr>
      <vt:lpstr>PAN</vt:lpstr>
      <vt:lpstr>PRI</vt:lpstr>
      <vt:lpstr>PRD</vt:lpstr>
      <vt:lpstr>'FUERZA Y CORAZÓN POR JALISCO'!Área_de_impresión</vt:lpstr>
      <vt:lpstr>PAN!Área_de_impresión</vt:lpstr>
      <vt:lpstr>PRD!Área_de_impresión</vt:lpstr>
      <vt:lpstr>PRI!Área_de_impresión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Martínez Meléndez</dc:creator>
  <cp:lastModifiedBy>Alejandra Aguayo</cp:lastModifiedBy>
  <cp:lastPrinted>2024-02-12T05:50:00Z</cp:lastPrinted>
  <dcterms:created xsi:type="dcterms:W3CDTF">2023-12-11T20:57:27Z</dcterms:created>
  <dcterms:modified xsi:type="dcterms:W3CDTF">2024-02-16T20:43:10Z</dcterms:modified>
</cp:coreProperties>
</file>