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068" yWindow="-12" windowWidth="10104" windowHeight="9516" tabRatio="893"/>
  </bookViews>
  <sheets>
    <sheet name="RESUMEN 2012" sheetId="14" r:id="rId1"/>
    <sheet name="MOBILIARIO  Y EQ." sheetId="4" r:id="rId2"/>
    <sheet name="EQ. DE COMPUTO" sheetId="5" r:id="rId3"/>
    <sheet name="PROG DE COMPUTO" sheetId="8" r:id="rId4"/>
    <sheet name="AUDIO Y VIDEO" sheetId="9" r:id="rId5"/>
    <sheet name="EQ. TRANSPO" sheetId="13" r:id="rId6"/>
  </sheets>
  <definedNames>
    <definedName name="Excel_BuiltIn_Print_Area_1">#REF!</definedName>
    <definedName name="_xlnm.Print_Titles" localSheetId="2">'EQ. DE COMPUTO'!$1:$3</definedName>
    <definedName name="_xlnm.Print_Titles" localSheetId="1">'MOBILIARIO  Y EQ.'!$1:$5</definedName>
  </definedNames>
  <calcPr calcId="145621"/>
</workbook>
</file>

<file path=xl/calcChain.xml><?xml version="1.0" encoding="utf-8"?>
<calcChain xmlns="http://schemas.openxmlformats.org/spreadsheetml/2006/main">
  <c r="J36" i="14" l="1"/>
  <c r="F36" i="14"/>
  <c r="D36" i="14"/>
  <c r="G34" i="14"/>
  <c r="G30" i="14"/>
  <c r="D30" i="14"/>
  <c r="G27" i="5"/>
  <c r="H27" i="5"/>
  <c r="G28" i="8"/>
  <c r="H25" i="8"/>
  <c r="H26" i="8"/>
  <c r="H40" i="4" l="1"/>
  <c r="H36" i="4"/>
  <c r="J18" i="14" l="1"/>
  <c r="G10" i="9"/>
  <c r="G24" i="14"/>
  <c r="G18" i="14"/>
  <c r="G14" i="14"/>
  <c r="F22" i="14"/>
  <c r="H20" i="14"/>
  <c r="F16" i="14"/>
  <c r="F14" i="14"/>
  <c r="H34" i="14"/>
  <c r="L34" i="14" s="1"/>
  <c r="H32" i="14"/>
  <c r="L32" i="14" s="1"/>
  <c r="H30" i="14"/>
  <c r="L30" i="14" s="1"/>
  <c r="H28" i="14"/>
  <c r="H26" i="14"/>
  <c r="F12" i="14"/>
  <c r="K36" i="14"/>
  <c r="H34" i="4"/>
  <c r="D28" i="14" s="1"/>
  <c r="L28" i="14" s="1"/>
  <c r="H14" i="14" l="1"/>
  <c r="H33" i="4" l="1"/>
  <c r="D26" i="14" l="1"/>
  <c r="L26" i="14" s="1"/>
  <c r="H24" i="8"/>
  <c r="H23" i="5"/>
  <c r="F24" i="14" s="1"/>
  <c r="H24" i="14" s="1"/>
  <c r="H30" i="4"/>
  <c r="D24" i="14" s="1"/>
  <c r="G13" i="8"/>
  <c r="H21" i="8"/>
  <c r="G22" i="14" s="1"/>
  <c r="H22" i="14" s="1"/>
  <c r="H18" i="8"/>
  <c r="H16" i="8"/>
  <c r="H15" i="8"/>
  <c r="H13" i="8"/>
  <c r="H21" i="5"/>
  <c r="H19" i="5"/>
  <c r="H14" i="5"/>
  <c r="H11" i="5"/>
  <c r="H29" i="4"/>
  <c r="D22" i="14" s="1"/>
  <c r="H22" i="4"/>
  <c r="D20" i="14" s="1"/>
  <c r="L20" i="14" s="1"/>
  <c r="H14" i="4"/>
  <c r="D16" i="14" s="1"/>
  <c r="H10" i="4"/>
  <c r="D14" i="14" s="1"/>
  <c r="L14" i="14" s="1"/>
  <c r="H9" i="4"/>
  <c r="D12" i="14" s="1"/>
  <c r="G17" i="4"/>
  <c r="G16" i="4"/>
  <c r="G40" i="4" s="1"/>
  <c r="H28" i="8" l="1"/>
  <c r="G12" i="14"/>
  <c r="L22" i="14"/>
  <c r="G16" i="14"/>
  <c r="L24" i="14"/>
  <c r="F18" i="14"/>
  <c r="H18" i="4"/>
  <c r="D18" i="14" s="1"/>
  <c r="G36" i="14" l="1"/>
  <c r="H12" i="14"/>
  <c r="H16" i="14"/>
  <c r="L16" i="14" s="1"/>
  <c r="H18" i="14"/>
  <c r="H36" i="14" l="1"/>
  <c r="L12" i="14"/>
  <c r="L36" i="14" s="1"/>
  <c r="L18" i="14"/>
</calcChain>
</file>

<file path=xl/sharedStrings.xml><?xml version="1.0" encoding="utf-8"?>
<sst xmlns="http://schemas.openxmlformats.org/spreadsheetml/2006/main" count="475" uniqueCount="259">
  <si>
    <t>JURIDICO</t>
  </si>
  <si>
    <t xml:space="preserve"> </t>
  </si>
  <si>
    <t>INSTITUTO ELECTORAL Y DE PARTICIPACION CIUDADANA DEL ESTADO DE JALISCO</t>
  </si>
  <si>
    <t>EQUIPO DE COMPUTO</t>
  </si>
  <si>
    <t>PROGRAMAS DE COMPUTO</t>
  </si>
  <si>
    <t>EQUIPO DE AUDIO Y VIDEO</t>
  </si>
  <si>
    <t>MOBILIARIO Y EQUIPO DE OFICINA</t>
  </si>
  <si>
    <t xml:space="preserve">FECHA DE </t>
  </si>
  <si>
    <t xml:space="preserve">CHEQUE </t>
  </si>
  <si>
    <t>MONTO</t>
  </si>
  <si>
    <t>INVERSION</t>
  </si>
  <si>
    <t>No.</t>
  </si>
  <si>
    <t>DESCRIPCION</t>
  </si>
  <si>
    <t>AREA ASIGNADA</t>
  </si>
  <si>
    <t>PROVEEDOR</t>
  </si>
  <si>
    <t>FACTURA</t>
  </si>
  <si>
    <t>ORIGINAL</t>
  </si>
  <si>
    <t>SECRETARIA EJECUTIVA</t>
  </si>
  <si>
    <t>PRESIDENCIA</t>
  </si>
  <si>
    <t>No. SERIE</t>
  </si>
  <si>
    <t>NISSAN</t>
  </si>
  <si>
    <t>TOYOTA</t>
  </si>
  <si>
    <t>JTEGD20V740015607</t>
  </si>
  <si>
    <t>3N1CB51S13K232739</t>
  </si>
  <si>
    <t>3N1EB31S66K323071</t>
  </si>
  <si>
    <t>3N1EB31S66K323846</t>
  </si>
  <si>
    <t>3N1EB31S16K322748</t>
  </si>
  <si>
    <t>3N1EB31S86K324125</t>
  </si>
  <si>
    <t>JTMZD33V386061792</t>
  </si>
  <si>
    <t>2T3ZF33V69W001743</t>
  </si>
  <si>
    <t>2T3ZF33V19W001519</t>
  </si>
  <si>
    <t>2T3ZF33V39W001425</t>
  </si>
  <si>
    <t>2T3ZF33V29W001688</t>
  </si>
  <si>
    <t>2T3ZF33V09W001821</t>
  </si>
  <si>
    <t>2T3ZF33V29W001920</t>
  </si>
  <si>
    <t>ALMACEN</t>
  </si>
  <si>
    <t>ARCHIVO</t>
  </si>
  <si>
    <t>3N6DD25T0BK010511</t>
  </si>
  <si>
    <t>CAFETERA AUTOMATICA</t>
  </si>
  <si>
    <t>PATIN INDUSTRIAL PARA BODEGA</t>
  </si>
  <si>
    <t>DIRECCION ADMINISTRATIVA</t>
  </si>
  <si>
    <t>ESTACAS</t>
  </si>
  <si>
    <t>BLANCO/GRIS</t>
  </si>
  <si>
    <t>JGX-6889</t>
  </si>
  <si>
    <t>PLATA</t>
  </si>
  <si>
    <t>RAV 4</t>
  </si>
  <si>
    <t>LIC. SERGIO CASTAÑEDA CARRILLO</t>
  </si>
  <si>
    <t>JGX-6429</t>
  </si>
  <si>
    <t>LIC. RUBEN HERNANDEZ CABRERA</t>
  </si>
  <si>
    <t>JGX-6430</t>
  </si>
  <si>
    <t>VINO</t>
  </si>
  <si>
    <t>LIC. EVERARDO VARGAS JIMENEZ</t>
  </si>
  <si>
    <t>JGX-6483</t>
  </si>
  <si>
    <t>NEGRO</t>
  </si>
  <si>
    <t>LIC. VICTOR HUGO BERNAL HERNANDEZ</t>
  </si>
  <si>
    <t>JGX-6432</t>
  </si>
  <si>
    <t>LIC. JOSE TOMAS FIGUEROA PADILLA</t>
  </si>
  <si>
    <t>JGX-6482</t>
  </si>
  <si>
    <t>BLANCO ICEBERG</t>
  </si>
  <si>
    <t xml:space="preserve">LIC. NAUHCATZIN BRAVO AGUILAR </t>
  </si>
  <si>
    <t xml:space="preserve">JGB 8168 </t>
  </si>
  <si>
    <t>RAV4</t>
  </si>
  <si>
    <t>LIC. JUAN JOSE ALCALA DUEÑAS</t>
  </si>
  <si>
    <t>BLANCO POLAR</t>
  </si>
  <si>
    <t>GSI T / M  5 VEL.</t>
  </si>
  <si>
    <t>ISIDRO BARRERA LOPEZ</t>
  </si>
  <si>
    <t>DANIEL CHAVEZ AGUILAR</t>
  </si>
  <si>
    <t>TLACAEL JIMENEZ BRISEÑO</t>
  </si>
  <si>
    <t>ERIKA RUIZ JIMENEZ</t>
  </si>
  <si>
    <t>JDB 5373</t>
  </si>
  <si>
    <t>PLATA TITATIUM</t>
  </si>
  <si>
    <t>JESUS PABLO BARAJAS SOLORZANO</t>
  </si>
  <si>
    <t>ROJO</t>
  </si>
  <si>
    <t>T4ST1</t>
  </si>
  <si>
    <t>SENTRA</t>
  </si>
  <si>
    <t>HECTOR DIAZ SANCHEZ</t>
  </si>
  <si>
    <t>PLACAS</t>
  </si>
  <si>
    <t>AÑO</t>
  </si>
  <si>
    <t>COLOR</t>
  </si>
  <si>
    <t xml:space="preserve">T I P O </t>
  </si>
  <si>
    <t>VEHICULO</t>
  </si>
  <si>
    <t xml:space="preserve">A CARGO DE </t>
  </si>
  <si>
    <t>AL 07 ENERO DE 2012</t>
  </si>
  <si>
    <t>2 0 1 2</t>
  </si>
  <si>
    <t>RELACION  DE EQUIPO DE TRANSPORTE</t>
  </si>
  <si>
    <t>INV.</t>
  </si>
  <si>
    <t>A R E A</t>
  </si>
  <si>
    <t>FISCALIZACION A PARTIDOS POLITICOS</t>
  </si>
  <si>
    <t>COMUNICACION SOCIAL</t>
  </si>
  <si>
    <t xml:space="preserve">CONSEJEROS </t>
  </si>
  <si>
    <t>ADMINISTRACION Y FINANZAS</t>
  </si>
  <si>
    <t>4 GENERADORES 7.5KVA. 12 OPH EVANS</t>
  </si>
  <si>
    <t>34762 -35093</t>
  </si>
  <si>
    <t xml:space="preserve">EXTRACTORES DE AIRE </t>
  </si>
  <si>
    <t>34769 35586</t>
  </si>
  <si>
    <t>VIDEO CAMARA SONY PMW-EX1R</t>
  </si>
  <si>
    <t>PODIUM MADERA, SILLA PERIQUERA, MESA LAPTOP</t>
  </si>
  <si>
    <t>CAFETERA ESPRESERIA  AUTOMATICA ROJA</t>
  </si>
  <si>
    <t>1 LIBRERO COLOR CAOBA Y NEGRO</t>
  </si>
  <si>
    <t>AIRE ACONDICIONADO  BODEGA GRAL</t>
  </si>
  <si>
    <t>RECEPTOR DE DOCTOS FOLIADOR MCA LTHEM</t>
  </si>
  <si>
    <t>DIRECCION DE INFORMATICA</t>
  </si>
  <si>
    <t>CONSEJEROS</t>
  </si>
  <si>
    <t>OFICIALIA DE PARTES</t>
  </si>
  <si>
    <t>INSTALACIONES ORGANIZACIÓN</t>
  </si>
  <si>
    <t>COMUNICACIÓN SOCIAL</t>
  </si>
  <si>
    <t>AUDITORIO IEPC</t>
  </si>
  <si>
    <t>PALACIO DE HIERRO SA DE CV</t>
  </si>
  <si>
    <t>ELEGANZA MUEBLES OFICINA SA DE CV</t>
  </si>
  <si>
    <t>PROTECCIONES ELECTRICAS Y SISTEMAS DE AIRE SA DE CV</t>
  </si>
  <si>
    <t>CORPORATIVO BDG SA DE CV</t>
  </si>
  <si>
    <t>RUEDAS Y RODAJAS INDUSTRIALES</t>
  </si>
  <si>
    <t>RELOJES Y COMPLEMENTOS</t>
  </si>
  <si>
    <t>FERRETERIAS CALZADA, SA DE CV</t>
  </si>
  <si>
    <t>MAQ. Y EX. DE ASP Y EXT DE AIRE NVO MIL, SA DE CV</t>
  </si>
  <si>
    <t>LABORATORIO JULIO,SA DE CV</t>
  </si>
  <si>
    <t>ZNK ENTRETENIMIENTO SC</t>
  </si>
  <si>
    <t>10018 B</t>
  </si>
  <si>
    <t>A8230</t>
  </si>
  <si>
    <t>A-685  A-699</t>
  </si>
  <si>
    <t>N-4117</t>
  </si>
  <si>
    <t>32235 PD 54</t>
  </si>
  <si>
    <t>34175 PD86</t>
  </si>
  <si>
    <t>34352 PD 167</t>
  </si>
  <si>
    <t>4 LECTORAS RFID MARCA CSL MODELO 101-2-CP</t>
  </si>
  <si>
    <t>TEC ELECTRONICA SA DE CV</t>
  </si>
  <si>
    <t>TEC8826</t>
  </si>
  <si>
    <t>1 IMPRESORA POTATIL HP INALAMBRICA BLUETOOTH</t>
  </si>
  <si>
    <t>LUDECK DE MEXICO SA DE CV</t>
  </si>
  <si>
    <t>E0002618</t>
  </si>
  <si>
    <t>1 IMPRESORA MULTIFUNCIONAL HP COLOR  LASER JET</t>
  </si>
  <si>
    <t>E0002646</t>
  </si>
  <si>
    <t xml:space="preserve">CONTRATO CISCO SMARTNET </t>
  </si>
  <si>
    <t>SUSCOC GUADALAJARA, SA DE CV</t>
  </si>
  <si>
    <t>1 IMPRESORA HP LASERJET 400 COLOR</t>
  </si>
  <si>
    <t>LIBRA SISTEMAS, SA DE CV</t>
  </si>
  <si>
    <t>1 SISTEMA DE ALMACENAMIENTO  SAN EMC VNX5300</t>
  </si>
  <si>
    <t>PARABYTE S DE RL DE CV</t>
  </si>
  <si>
    <t>5009-5010</t>
  </si>
  <si>
    <t xml:space="preserve">WINDOWS SERVER 2008 R2/1 RACK 1 SWITCH KV </t>
  </si>
  <si>
    <t>5011- 5012</t>
  </si>
  <si>
    <t>NO BREAK A PC SMART UPS</t>
  </si>
  <si>
    <t>EQUIPOS COMPUTACIONALES DE OCCIDENTE, SA DE CV</t>
  </si>
  <si>
    <t>PD 13</t>
  </si>
  <si>
    <t xml:space="preserve">LIQUIDACION 1200 URNAS ELECTRONICAS </t>
  </si>
  <si>
    <t>POUNCE CONSULTING, S.A. DE C.V.</t>
  </si>
  <si>
    <t>IMPRESORA MATRIZ EPSONLX300</t>
  </si>
  <si>
    <t>OFFICE DEPOT DE MEXICO, SA DE CV</t>
  </si>
  <si>
    <t>601 260</t>
  </si>
  <si>
    <t>SOFTWARE AUTOCAD PARA MAC</t>
  </si>
  <si>
    <t>DIRECCION INFORMATICA</t>
  </si>
  <si>
    <t>COMPUCAD, SA DE CV</t>
  </si>
  <si>
    <t>A05122</t>
  </si>
  <si>
    <t xml:space="preserve">1,200 LICENCIAS  WINDOWS 7 STARTER </t>
  </si>
  <si>
    <t>POUNCE CONSULTING, SA DE CV</t>
  </si>
  <si>
    <t>MICROSOFT VISUAL STUDIO PROFESIONAL</t>
  </si>
  <si>
    <t>A05186</t>
  </si>
  <si>
    <t>32364 PD 65</t>
  </si>
  <si>
    <t>ACTUALIZACION SISTEMA OPERATIVO MAC</t>
  </si>
  <si>
    <t>HALL MICRO COMPUTADORAS, SA DE CV</t>
  </si>
  <si>
    <t>A1908</t>
  </si>
  <si>
    <t>250 LICENCIA WINPRO UPGRDSAPK</t>
  </si>
  <si>
    <t>A9259</t>
  </si>
  <si>
    <t>HMTAS P BASE DE DATOS SOFTWARE REDGATE SIL</t>
  </si>
  <si>
    <t>COMPUTACION INTERACTIVA DE OCCIDENTE, SA DE CV</t>
  </si>
  <si>
    <t>A05981</t>
  </si>
  <si>
    <t>SQLSVRENT LICSAPK  1 AÑO</t>
  </si>
  <si>
    <t>F-10346</t>
  </si>
  <si>
    <t>PROYECTO TEKEFIBIS MOVILES</t>
  </si>
  <si>
    <t>DESARROLLOS MOVILES  Y MULTIMEDIA, SA DE CV</t>
  </si>
  <si>
    <t>16E</t>
  </si>
  <si>
    <t>10 MICROFONOS INALAMBRICOS</t>
  </si>
  <si>
    <t>E-520</t>
  </si>
  <si>
    <t>VEHICULOS UTILITARIOS AL SERVICIO DEL IEPCJ</t>
  </si>
  <si>
    <t>JR 81643</t>
  </si>
  <si>
    <t>JEG 1424</t>
  </si>
  <si>
    <t>JEG 1418</t>
  </si>
  <si>
    <t>JEG 1419</t>
  </si>
  <si>
    <t>JEG 1425</t>
  </si>
  <si>
    <t>JCT 4732</t>
  </si>
  <si>
    <t>INSTALACIONES BODEGA GENERAL</t>
  </si>
  <si>
    <t xml:space="preserve">S  U  M  A  </t>
  </si>
  <si>
    <t xml:space="preserve">34633 - PD 62 </t>
  </si>
  <si>
    <t>BODEGA LOGISTICA URNAS ELECTRONICAS (INFORMATICA)</t>
  </si>
  <si>
    <t>CONTRALORIA GENERAL</t>
  </si>
  <si>
    <t>FISCALIZACION</t>
  </si>
  <si>
    <t>EQUIPOS DE COMPUTO DE IEPC (INFORMATICA)</t>
  </si>
  <si>
    <t>ALMACEN DE DATOS URNAS ELECTRONICAS Y EDIFICIO CENTRAL</t>
  </si>
  <si>
    <t>URNAS ELECTRONICAS BODEGAS GENERALES</t>
  </si>
  <si>
    <t>BODEGA GENERAL IEPC</t>
  </si>
  <si>
    <t>S   U  M  A</t>
  </si>
  <si>
    <t>BODEGA SITE P/URNAS ELECTRONICAS (INFORMATICA)</t>
  </si>
  <si>
    <t>MIX AUDIO MUSICAL, SA DE CV</t>
  </si>
  <si>
    <t>RENOVACION LICENCIA OFICCE PROFESIONAL</t>
  </si>
  <si>
    <t>1 CAMARA DIG. NIKON D90 Y 1 LENTE NIKON AF-S NIKKOR.</t>
  </si>
  <si>
    <t xml:space="preserve">1 CAM. DIG. NIKON D5100 Y 2 TARJ. SD CLASE 10 SD-16GB. </t>
  </si>
  <si>
    <t>PD-104</t>
  </si>
  <si>
    <t xml:space="preserve">2 FLASH NIKON SPEEDLIGHT MOD. SB-910. </t>
  </si>
  <si>
    <t>4 VENTILADORES INDUSTRIALES</t>
  </si>
  <si>
    <t>MENSUAL</t>
  </si>
  <si>
    <t>SILLA EJECUTIVA MESH GRIS</t>
  </si>
  <si>
    <t>SUMINISTRO DE  (1) UTX P1 TRANSMISOR ENCHUFABLE</t>
  </si>
  <si>
    <t>TARJETAS DE MEMORIA EXPRESS CAR Y LECTOR DE MOMORIAS</t>
  </si>
  <si>
    <t>FINIQUITO INSTALACION DE AIRE ACONDICIONADO</t>
  </si>
  <si>
    <t xml:space="preserve">3 AIRES ACONDICIONADOS </t>
  </si>
  <si>
    <t>INSTALACONES ORGANIZACIÓN</t>
  </si>
  <si>
    <t>BODEGA GENERAL</t>
  </si>
  <si>
    <t>1  EN PRESIDENCIA 2 EN JURIDICO</t>
  </si>
  <si>
    <t>TARJETAS DE CONTROL DE UPS 9355</t>
  </si>
  <si>
    <t>INFORMATICA</t>
  </si>
  <si>
    <t>505 FINIQUITO  APLICACIÓN PROY TELEFONOS MOVILES</t>
  </si>
  <si>
    <t>LICENCIA  SOPORTE SMARTNET POR UN AÑO</t>
  </si>
  <si>
    <t>LICENCIA BASE Y PLUS</t>
  </si>
  <si>
    <t>MEZCLADORA DE 12 CANALES</t>
  </si>
  <si>
    <t>SUMINISTRO DE AIRE ACONDICIONADO 1 TONELADA</t>
  </si>
  <si>
    <t>CONTRALORIA</t>
  </si>
  <si>
    <t>1TABLET IPAD Y FUNDA</t>
  </si>
  <si>
    <t>IMPRESORA SEMI INDUSTRIAL  B-SA4TP (PLASTICA)</t>
  </si>
  <si>
    <t>SOFTWARE EDICION PROFESIOAL DE DISEÑO DE ETIQUETAS</t>
  </si>
  <si>
    <t>POLIZA DE SERVICIO ANUAL  250 LICENCIAS McAFEE PROTECCION</t>
  </si>
  <si>
    <t>RENOVACION ANUAL  FORTINGATE 100C MODALIDAD 8X5</t>
  </si>
  <si>
    <t>5 AUDIFONOS MARCA SONY MODELO MDR-200</t>
  </si>
  <si>
    <t>1 TRIPIE LIBEC PARA CAMARA SONY MODELO XDCAM EX</t>
  </si>
  <si>
    <t>1  LIBRERO COMPLETO SIN PUERTAS COLOR CEREZO NEGRO</t>
  </si>
  <si>
    <t>RESUMEN DE BIENES MUEBLES</t>
  </si>
  <si>
    <t>SUMINISTRO E INSTALACION DE AIRE ACONDICIONADO</t>
  </si>
  <si>
    <t>MOBILIARIO</t>
  </si>
  <si>
    <t>Y EQ. DE OFICINA</t>
  </si>
  <si>
    <t>EQUIPO DE</t>
  </si>
  <si>
    <t>COMPUTO</t>
  </si>
  <si>
    <t xml:space="preserve">PROGRAMAS </t>
  </si>
  <si>
    <t>DE COMPUTO</t>
  </si>
  <si>
    <t>SUMA</t>
  </si>
  <si>
    <t>AUDIO Y</t>
  </si>
  <si>
    <t>VIDEO</t>
  </si>
  <si>
    <t xml:space="preserve">SUMA </t>
  </si>
  <si>
    <t>TOTAL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</si>
  <si>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</si>
  <si>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</si>
  <si>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</si>
  <si>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</si>
  <si>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</si>
  <si>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</si>
  <si>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</si>
  <si>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</si>
  <si>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</si>
  <si>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</si>
  <si>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</si>
  <si>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</si>
  <si>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EJERCICIO 2012</t>
  </si>
  <si>
    <t>MES</t>
  </si>
  <si>
    <t>A SEP 2012</t>
  </si>
  <si>
    <t>PD 06</t>
  </si>
  <si>
    <t>LIBRERO MANHATTHAN</t>
  </si>
  <si>
    <t>CANCELACION  1 VENTILADOR INDUTRIAL CH-35886</t>
  </si>
  <si>
    <t>ANTICIPO PROGRAMA CONTABILIDAD GUBERNAMENTAL</t>
  </si>
  <si>
    <t>BAJA POR SINIESTRO OCTUBRE 2012</t>
  </si>
  <si>
    <t>FINIQUITO PROGRAMA CONTABILIDAD GUBERNAMENTAL</t>
  </si>
  <si>
    <t>ROBO 19 DIC.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</si>
</sst>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_-* #,##0_-;\-* #,##0_-;_-* \-??_-;_-@_-"/>
    <numFmt numFmtId="166" formatCode="dd/mm/yy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b/>
      <sz val="8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3"/>
      <name val="Trebuchet MS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27" fillId="0" borderId="0" applyFill="0" applyBorder="0" applyAlignment="0" applyProtection="0"/>
    <xf numFmtId="0" fontId="10" fillId="22" borderId="0" applyNumberFormat="0" applyBorder="0" applyAlignment="0" applyProtection="0"/>
    <xf numFmtId="0" fontId="27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28" fillId="0" borderId="0"/>
  </cellStyleXfs>
  <cellXfs count="20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0" borderId="0" xfId="0" applyFont="1"/>
    <xf numFmtId="0" fontId="23" fillId="0" borderId="0" xfId="0" applyFont="1"/>
    <xf numFmtId="4" fontId="23" fillId="0" borderId="0" xfId="0" applyNumberFormat="1" applyFont="1"/>
    <xf numFmtId="0" fontId="18" fillId="0" borderId="0" xfId="0" applyFont="1" applyAlignment="1">
      <alignment horizontal="left"/>
    </xf>
    <xf numFmtId="4" fontId="18" fillId="0" borderId="0" xfId="0" applyNumberFormat="1" applyFont="1"/>
    <xf numFmtId="0" fontId="19" fillId="5" borderId="0" xfId="0" applyFont="1" applyFill="1" applyBorder="1" applyAlignment="1">
      <alignment horizontal="center"/>
    </xf>
    <xf numFmtId="4" fontId="18" fillId="0" borderId="0" xfId="0" applyNumberFormat="1" applyFont="1" applyBorder="1"/>
    <xf numFmtId="4" fontId="18" fillId="0" borderId="0" xfId="0" applyNumberFormat="1" applyFont="1" applyBorder="1" applyAlignment="1">
      <alignment horizontal="center"/>
    </xf>
    <xf numFmtId="0" fontId="19" fillId="0" borderId="0" xfId="0" applyFont="1" applyBorder="1"/>
    <xf numFmtId="4" fontId="19" fillId="0" borderId="0" xfId="0" applyNumberFormat="1" applyFont="1" applyBorder="1"/>
    <xf numFmtId="0" fontId="25" fillId="0" borderId="0" xfId="0" applyFont="1"/>
    <xf numFmtId="0" fontId="21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" fontId="18" fillId="0" borderId="0" xfId="0" applyNumberFormat="1" applyFont="1" applyFill="1" applyBorder="1"/>
    <xf numFmtId="0" fontId="19" fillId="0" borderId="0" xfId="0" applyFont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" fontId="20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165" fontId="18" fillId="0" borderId="0" xfId="32" applyNumberFormat="1" applyFont="1" applyFill="1" applyBorder="1" applyAlignment="1" applyProtection="1"/>
    <xf numFmtId="0" fontId="21" fillId="0" borderId="0" xfId="0" applyFont="1" applyBorder="1" applyAlignment="1"/>
    <xf numFmtId="0" fontId="21" fillId="0" borderId="0" xfId="0" applyFont="1" applyBorder="1" applyAlignment="1">
      <alignment horizontal="left"/>
    </xf>
    <xf numFmtId="0" fontId="19" fillId="0" borderId="0" xfId="0" applyFont="1" applyBorder="1" applyAlignment="1"/>
    <xf numFmtId="0" fontId="19" fillId="0" borderId="0" xfId="0" applyFont="1" applyBorder="1" applyAlignment="1">
      <alignment horizontal="left"/>
    </xf>
    <xf numFmtId="165" fontId="19" fillId="0" borderId="0" xfId="32" applyNumberFormat="1" applyFont="1" applyFill="1" applyBorder="1" applyAlignment="1" applyProtection="1"/>
    <xf numFmtId="0" fontId="23" fillId="0" borderId="0" xfId="32" applyNumberFormat="1" applyFont="1" applyFill="1" applyBorder="1" applyAlignment="1" applyProtection="1">
      <alignment horizontal="center"/>
    </xf>
    <xf numFmtId="14" fontId="23" fillId="0" borderId="0" xfId="0" applyNumberFormat="1" applyFont="1" applyFill="1" applyBorder="1" applyAlignment="1">
      <alignment horizontal="center"/>
    </xf>
    <xf numFmtId="4" fontId="24" fillId="0" borderId="0" xfId="0" applyNumberFormat="1" applyFont="1" applyBorder="1"/>
    <xf numFmtId="14" fontId="23" fillId="0" borderId="0" xfId="0" applyNumberFormat="1" applyFont="1" applyAlignment="1">
      <alignment horizontal="center"/>
    </xf>
    <xf numFmtId="14" fontId="23" fillId="0" borderId="0" xfId="0" applyNumberFormat="1" applyFont="1" applyAlignment="1">
      <alignment horizontal="left"/>
    </xf>
    <xf numFmtId="0" fontId="23" fillId="0" borderId="0" xfId="0" applyFont="1" applyBorder="1" applyAlignment="1">
      <alignment horizontal="left"/>
    </xf>
    <xf numFmtId="165" fontId="20" fillId="0" borderId="0" xfId="32" applyNumberFormat="1" applyFont="1" applyFill="1" applyBorder="1" applyAlignment="1" applyProtection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4" fontId="20" fillId="0" borderId="0" xfId="0" applyNumberFormat="1" applyFont="1" applyBorder="1"/>
    <xf numFmtId="14" fontId="20" fillId="0" borderId="0" xfId="0" applyNumberFormat="1" applyFont="1" applyFill="1" applyBorder="1" applyAlignment="1">
      <alignment horizontal="center"/>
    </xf>
    <xf numFmtId="4" fontId="25" fillId="0" borderId="0" xfId="0" applyNumberFormat="1" applyFont="1"/>
    <xf numFmtId="4" fontId="21" fillId="0" borderId="0" xfId="0" applyNumberFormat="1" applyFont="1"/>
    <xf numFmtId="1" fontId="19" fillId="5" borderId="0" xfId="0" applyNumberFormat="1" applyFont="1" applyFill="1" applyBorder="1" applyAlignment="1">
      <alignment horizontal="center"/>
    </xf>
    <xf numFmtId="4" fontId="18" fillId="0" borderId="0" xfId="0" applyNumberFormat="1" applyFont="1" applyBorder="1" applyAlignment="1">
      <alignment horizontal="left"/>
    </xf>
    <xf numFmtId="1" fontId="24" fillId="0" borderId="0" xfId="0" applyNumberFormat="1" applyFont="1" applyBorder="1" applyAlignment="1">
      <alignment horizontal="center"/>
    </xf>
    <xf numFmtId="4" fontId="24" fillId="0" borderId="0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0" fontId="18" fillId="0" borderId="0" xfId="43" applyFont="1"/>
    <xf numFmtId="0" fontId="20" fillId="0" borderId="0" xfId="43" applyFont="1" applyAlignment="1">
      <alignment horizontal="center"/>
    </xf>
    <xf numFmtId="0" fontId="18" fillId="0" borderId="0" xfId="43" applyFont="1" applyFill="1" applyAlignment="1">
      <alignment vertical="center"/>
    </xf>
    <xf numFmtId="0" fontId="18" fillId="0" borderId="10" xfId="43" applyFont="1" applyFill="1" applyBorder="1" applyAlignment="1">
      <alignment horizontal="center" vertical="center"/>
    </xf>
    <xf numFmtId="0" fontId="18" fillId="0" borderId="10" xfId="43" applyFont="1" applyFill="1" applyBorder="1" applyAlignment="1">
      <alignment horizontal="left" vertical="center"/>
    </xf>
    <xf numFmtId="0" fontId="20" fillId="0" borderId="10" xfId="43" applyFont="1" applyFill="1" applyBorder="1" applyAlignment="1">
      <alignment horizontal="center" vertical="center"/>
    </xf>
    <xf numFmtId="0" fontId="18" fillId="0" borderId="0" xfId="43" applyFont="1" applyBorder="1" applyAlignment="1">
      <alignment vertical="center"/>
    </xf>
    <xf numFmtId="0" fontId="18" fillId="0" borderId="0" xfId="43" applyFont="1" applyAlignment="1">
      <alignment vertical="center"/>
    </xf>
    <xf numFmtId="0" fontId="20" fillId="0" borderId="0" xfId="43" applyFont="1" applyFill="1" applyBorder="1" applyAlignment="1">
      <alignment horizontal="center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2" xfId="43" applyFont="1" applyBorder="1"/>
    <xf numFmtId="0" fontId="18" fillId="24" borderId="12" xfId="43" applyFont="1" applyFill="1" applyBorder="1" applyAlignment="1">
      <alignment horizontal="center"/>
    </xf>
    <xf numFmtId="0" fontId="18" fillId="24" borderId="12" xfId="43" applyFont="1" applyFill="1" applyBorder="1"/>
    <xf numFmtId="0" fontId="20" fillId="0" borderId="13" xfId="43" applyFont="1" applyBorder="1" applyAlignment="1">
      <alignment horizontal="center"/>
    </xf>
    <xf numFmtId="0" fontId="20" fillId="24" borderId="13" xfId="43" applyFont="1" applyFill="1" applyBorder="1" applyAlignment="1">
      <alignment horizontal="center"/>
    </xf>
    <xf numFmtId="0" fontId="18" fillId="0" borderId="14" xfId="43" applyFont="1" applyBorder="1"/>
    <xf numFmtId="0" fontId="18" fillId="24" borderId="14" xfId="43" applyFont="1" applyFill="1" applyBorder="1"/>
    <xf numFmtId="0" fontId="20" fillId="0" borderId="0" xfId="43" applyFont="1"/>
    <xf numFmtId="0" fontId="20" fillId="0" borderId="0" xfId="43" applyFont="1" applyAlignment="1">
      <alignment horizontal="center" vertical="center"/>
    </xf>
    <xf numFmtId="0" fontId="18" fillId="0" borderId="0" xfId="43" applyFont="1" applyBorder="1"/>
    <xf numFmtId="0" fontId="18" fillId="0" borderId="0" xfId="43" applyFont="1" applyAlignment="1">
      <alignment horizontal="left"/>
    </xf>
    <xf numFmtId="0" fontId="18" fillId="24" borderId="14" xfId="43" applyFont="1" applyFill="1" applyBorder="1" applyAlignment="1">
      <alignment horizontal="left"/>
    </xf>
    <xf numFmtId="0" fontId="18" fillId="24" borderId="12" xfId="43" applyFont="1" applyFill="1" applyBorder="1" applyAlignment="1">
      <alignment horizontal="left"/>
    </xf>
    <xf numFmtId="0" fontId="20" fillId="24" borderId="12" xfId="43" applyFont="1" applyFill="1" applyBorder="1" applyAlignment="1">
      <alignment horizontal="center"/>
    </xf>
    <xf numFmtId="0" fontId="23" fillId="0" borderId="10" xfId="43" applyFont="1" applyFill="1" applyBorder="1" applyAlignment="1">
      <alignment horizontal="left" vertical="center"/>
    </xf>
    <xf numFmtId="0" fontId="18" fillId="0" borderId="0" xfId="43" applyFont="1" applyFill="1" applyAlignment="1">
      <alignment horizontal="left" vertical="center"/>
    </xf>
    <xf numFmtId="0" fontId="2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left" vertical="center"/>
    </xf>
    <xf numFmtId="0" fontId="20" fillId="24" borderId="25" xfId="0" applyFont="1" applyFill="1" applyBorder="1" applyAlignment="1">
      <alignment horizontal="center" vertical="center"/>
    </xf>
    <xf numFmtId="4" fontId="20" fillId="24" borderId="15" xfId="0" applyNumberFormat="1" applyFont="1" applyFill="1" applyBorder="1" applyAlignment="1">
      <alignment vertical="center"/>
    </xf>
    <xf numFmtId="0" fontId="20" fillId="27" borderId="0" xfId="0" applyFont="1" applyFill="1" applyBorder="1" applyAlignment="1">
      <alignment horizontal="center" vertical="center"/>
    </xf>
    <xf numFmtId="4" fontId="20" fillId="27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4" fontId="23" fillId="0" borderId="0" xfId="0" applyNumberFormat="1" applyFont="1" applyFill="1" applyBorder="1"/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166" fontId="23" fillId="0" borderId="0" xfId="0" applyNumberFormat="1" applyFont="1" applyBorder="1" applyAlignment="1">
      <alignment horizontal="center"/>
    </xf>
    <xf numFmtId="4" fontId="23" fillId="0" borderId="0" xfId="0" applyNumberFormat="1" applyFont="1" applyBorder="1" applyAlignment="1">
      <alignment horizontal="left"/>
    </xf>
    <xf numFmtId="3" fontId="24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32" applyNumberFormat="1" applyFont="1" applyFill="1" applyBorder="1" applyAlignment="1" applyProtection="1">
      <alignment horizontal="center"/>
    </xf>
    <xf numFmtId="3" fontId="24" fillId="0" borderId="0" xfId="0" applyNumberFormat="1" applyFont="1" applyBorder="1"/>
    <xf numFmtId="3" fontId="23" fillId="0" borderId="0" xfId="0" applyNumberFormat="1" applyFont="1"/>
    <xf numFmtId="3" fontId="23" fillId="0" borderId="0" xfId="0" applyNumberFormat="1" applyFont="1" applyFill="1" applyBorder="1"/>
    <xf numFmtId="3" fontId="18" fillId="0" borderId="0" xfId="0" applyNumberFormat="1" applyFont="1" applyBorder="1"/>
    <xf numFmtId="3" fontId="18" fillId="0" borderId="0" xfId="0" applyNumberFormat="1" applyFont="1"/>
    <xf numFmtId="3" fontId="20" fillId="24" borderId="15" xfId="0" applyNumberFormat="1" applyFont="1" applyFill="1" applyBorder="1" applyAlignment="1">
      <alignment vertical="center"/>
    </xf>
    <xf numFmtId="3" fontId="23" fillId="0" borderId="0" xfId="0" applyNumberFormat="1" applyFont="1" applyBorder="1"/>
    <xf numFmtId="3" fontId="20" fillId="0" borderId="0" xfId="0" applyNumberFormat="1" applyFont="1" applyBorder="1"/>
    <xf numFmtId="14" fontId="23" fillId="28" borderId="0" xfId="0" applyNumberFormat="1" applyFont="1" applyFill="1" applyBorder="1" applyAlignment="1">
      <alignment horizontal="center"/>
    </xf>
    <xf numFmtId="0" fontId="23" fillId="28" borderId="0" xfId="0" applyFont="1" applyFill="1" applyBorder="1" applyAlignment="1">
      <alignment horizontal="left"/>
    </xf>
    <xf numFmtId="0" fontId="18" fillId="28" borderId="0" xfId="0" applyFont="1" applyFill="1"/>
    <xf numFmtId="0" fontId="23" fillId="28" borderId="0" xfId="32" applyNumberFormat="1" applyFont="1" applyFill="1" applyBorder="1" applyAlignment="1" applyProtection="1">
      <alignment horizontal="center"/>
    </xf>
    <xf numFmtId="14" fontId="23" fillId="28" borderId="0" xfId="0" applyNumberFormat="1" applyFont="1" applyFill="1" applyAlignment="1">
      <alignment horizontal="left"/>
    </xf>
    <xf numFmtId="3" fontId="23" fillId="28" borderId="0" xfId="0" applyNumberFormat="1" applyFont="1" applyFill="1" applyBorder="1"/>
    <xf numFmtId="3" fontId="23" fillId="28" borderId="0" xfId="0" applyNumberFormat="1" applyFont="1" applyFill="1"/>
    <xf numFmtId="1" fontId="24" fillId="28" borderId="0" xfId="0" applyNumberFormat="1" applyFont="1" applyFill="1" applyAlignment="1">
      <alignment horizontal="center"/>
    </xf>
    <xf numFmtId="0" fontId="18" fillId="28" borderId="0" xfId="0" applyFont="1" applyFill="1" applyAlignment="1">
      <alignment horizontal="center"/>
    </xf>
    <xf numFmtId="3" fontId="18" fillId="28" borderId="0" xfId="0" applyNumberFormat="1" applyFont="1" applyFill="1"/>
    <xf numFmtId="0" fontId="23" fillId="0" borderId="0" xfId="0" applyFont="1" applyFill="1" applyBorder="1" applyAlignment="1">
      <alignment vertical="center"/>
    </xf>
    <xf numFmtId="4" fontId="23" fillId="0" borderId="0" xfId="0" applyNumberFormat="1" applyFont="1" applyBorder="1"/>
    <xf numFmtId="0" fontId="24" fillId="0" borderId="0" xfId="0" applyFont="1" applyAlignment="1">
      <alignment horizontal="center"/>
    </xf>
    <xf numFmtId="0" fontId="24" fillId="27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3" fontId="23" fillId="0" borderId="0" xfId="0" applyNumberFormat="1" applyFont="1" applyFill="1"/>
    <xf numFmtId="1" fontId="23" fillId="0" borderId="0" xfId="0" applyNumberFormat="1" applyFont="1" applyBorder="1" applyAlignment="1">
      <alignment horizontal="center"/>
    </xf>
    <xf numFmtId="4" fontId="23" fillId="0" borderId="0" xfId="0" applyNumberFormat="1" applyFont="1" applyFill="1" applyBorder="1" applyAlignment="1">
      <alignment horizontal="left"/>
    </xf>
    <xf numFmtId="4" fontId="24" fillId="0" borderId="0" xfId="0" applyNumberFormat="1" applyFont="1"/>
    <xf numFmtId="0" fontId="24" fillId="24" borderId="16" xfId="0" applyFont="1" applyFill="1" applyBorder="1" applyAlignment="1">
      <alignment horizontal="center" vertical="center"/>
    </xf>
    <xf numFmtId="4" fontId="25" fillId="0" borderId="0" xfId="0" applyNumberFormat="1" applyFont="1" applyAlignment="1">
      <alignment horizontal="center"/>
    </xf>
    <xf numFmtId="4" fontId="19" fillId="0" borderId="0" xfId="0" applyNumberFormat="1" applyFont="1" applyBorder="1" applyAlignment="1">
      <alignment horizontal="center"/>
    </xf>
    <xf numFmtId="4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" fontId="20" fillId="0" borderId="0" xfId="0" applyNumberFormat="1" applyFont="1"/>
    <xf numFmtId="0" fontId="20" fillId="28" borderId="24" xfId="0" applyFont="1" applyFill="1" applyBorder="1" applyAlignment="1">
      <alignment horizontal="center"/>
    </xf>
    <xf numFmtId="0" fontId="20" fillId="28" borderId="23" xfId="0" applyFont="1" applyFill="1" applyBorder="1" applyAlignment="1">
      <alignment horizontal="center"/>
    </xf>
    <xf numFmtId="0" fontId="20" fillId="28" borderId="19" xfId="0" applyFont="1" applyFill="1" applyBorder="1" applyAlignment="1">
      <alignment horizontal="center"/>
    </xf>
    <xf numFmtId="0" fontId="20" fillId="28" borderId="18" xfId="0" applyFont="1" applyFill="1" applyBorder="1" applyAlignment="1">
      <alignment horizontal="center"/>
    </xf>
    <xf numFmtId="0" fontId="20" fillId="28" borderId="16" xfId="0" applyFont="1" applyFill="1" applyBorder="1" applyAlignment="1">
      <alignment horizontal="center"/>
    </xf>
    <xf numFmtId="0" fontId="18" fillId="28" borderId="0" xfId="32" applyNumberFormat="1" applyFont="1" applyFill="1" applyBorder="1" applyAlignment="1" applyProtection="1">
      <alignment horizontal="center"/>
    </xf>
    <xf numFmtId="0" fontId="23" fillId="28" borderId="0" xfId="0" applyFont="1" applyFill="1" applyBorder="1" applyAlignment="1">
      <alignment vertical="center"/>
    </xf>
    <xf numFmtId="3" fontId="20" fillId="28" borderId="25" xfId="0" applyNumberFormat="1" applyFont="1" applyFill="1" applyBorder="1"/>
    <xf numFmtId="3" fontId="20" fillId="28" borderId="22" xfId="0" applyNumberFormat="1" applyFont="1" applyFill="1" applyBorder="1" applyAlignment="1">
      <alignment horizontal="center"/>
    </xf>
    <xf numFmtId="3" fontId="20" fillId="28" borderId="17" xfId="0" applyNumberFormat="1" applyFont="1" applyFill="1" applyBorder="1" applyAlignment="1">
      <alignment horizontal="center"/>
    </xf>
    <xf numFmtId="3" fontId="18" fillId="28" borderId="10" xfId="0" applyNumberFormat="1" applyFont="1" applyFill="1" applyBorder="1"/>
    <xf numFmtId="0" fontId="18" fillId="0" borderId="26" xfId="0" applyFont="1" applyBorder="1"/>
    <xf numFmtId="0" fontId="18" fillId="0" borderId="27" xfId="0" applyFont="1" applyBorder="1" applyAlignment="1">
      <alignment horizontal="center"/>
    </xf>
    <xf numFmtId="4" fontId="18" fillId="0" borderId="27" xfId="0" applyNumberFormat="1" applyFont="1" applyBorder="1"/>
    <xf numFmtId="0" fontId="18" fillId="0" borderId="27" xfId="0" applyFont="1" applyBorder="1"/>
    <xf numFmtId="3" fontId="18" fillId="0" borderId="27" xfId="0" applyNumberFormat="1" applyFont="1" applyBorder="1"/>
    <xf numFmtId="3" fontId="18" fillId="0" borderId="0" xfId="0" applyNumberFormat="1" applyFont="1" applyFill="1"/>
    <xf numFmtId="3" fontId="18" fillId="0" borderId="27" xfId="0" applyNumberFormat="1" applyFont="1" applyFill="1" applyBorder="1"/>
    <xf numFmtId="0" fontId="18" fillId="24" borderId="13" xfId="43" applyFont="1" applyFill="1" applyBorder="1"/>
    <xf numFmtId="0" fontId="18" fillId="26" borderId="10" xfId="43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14" fontId="23" fillId="24" borderId="0" xfId="0" applyNumberFormat="1" applyFont="1" applyFill="1" applyBorder="1" applyAlignment="1">
      <alignment horizontal="center"/>
    </xf>
    <xf numFmtId="0" fontId="23" fillId="24" borderId="0" xfId="0" applyFont="1" applyFill="1" applyBorder="1" applyAlignment="1">
      <alignment horizontal="left"/>
    </xf>
    <xf numFmtId="0" fontId="23" fillId="24" borderId="0" xfId="0" applyFont="1" applyFill="1" applyBorder="1" applyAlignment="1">
      <alignment horizontal="center"/>
    </xf>
    <xf numFmtId="4" fontId="23" fillId="24" borderId="0" xfId="0" applyNumberFormat="1" applyFont="1" applyFill="1" applyBorder="1"/>
    <xf numFmtId="4" fontId="18" fillId="24" borderId="0" xfId="0" applyNumberFormat="1" applyFont="1" applyFill="1"/>
    <xf numFmtId="4" fontId="18" fillId="0" borderId="0" xfId="0" applyNumberFormat="1" applyFont="1" applyFill="1"/>
    <xf numFmtId="0" fontId="18" fillId="0" borderId="0" xfId="0" applyFont="1" applyFill="1"/>
    <xf numFmtId="4" fontId="18" fillId="0" borderId="0" xfId="0" applyNumberFormat="1" applyFont="1" applyAlignment="1">
      <alignment vertical="center"/>
    </xf>
    <xf numFmtId="14" fontId="23" fillId="24" borderId="0" xfId="0" applyNumberFormat="1" applyFont="1" applyFill="1" applyAlignment="1">
      <alignment horizontal="center"/>
    </xf>
    <xf numFmtId="0" fontId="23" fillId="24" borderId="0" xfId="32" applyNumberFormat="1" applyFont="1" applyFill="1" applyBorder="1" applyAlignment="1" applyProtection="1">
      <alignment horizontal="center"/>
    </xf>
    <xf numFmtId="14" fontId="23" fillId="24" borderId="0" xfId="0" applyNumberFormat="1" applyFont="1" applyFill="1" applyAlignment="1">
      <alignment horizontal="left"/>
    </xf>
    <xf numFmtId="3" fontId="23" fillId="24" borderId="0" xfId="0" applyNumberFormat="1" applyFont="1" applyFill="1" applyBorder="1"/>
    <xf numFmtId="3" fontId="23" fillId="24" borderId="0" xfId="0" applyNumberFormat="1" applyFont="1" applyFill="1"/>
    <xf numFmtId="166" fontId="23" fillId="24" borderId="0" xfId="0" applyNumberFormat="1" applyFont="1" applyFill="1" applyBorder="1" applyAlignment="1">
      <alignment horizontal="center"/>
    </xf>
    <xf numFmtId="1" fontId="24" fillId="24" borderId="0" xfId="0" applyNumberFormat="1" applyFont="1" applyFill="1" applyBorder="1" applyAlignment="1">
      <alignment horizontal="center"/>
    </xf>
    <xf numFmtId="4" fontId="23" fillId="24" borderId="0" xfId="0" applyNumberFormat="1" applyFont="1" applyFill="1" applyBorder="1" applyAlignment="1">
      <alignment horizontal="left"/>
    </xf>
    <xf numFmtId="1" fontId="24" fillId="24" borderId="0" xfId="0" applyNumberFormat="1" applyFont="1" applyFill="1" applyAlignment="1">
      <alignment horizontal="center"/>
    </xf>
    <xf numFmtId="4" fontId="24" fillId="24" borderId="0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4" fontId="18" fillId="28" borderId="0" xfId="0" applyNumberFormat="1" applyFont="1" applyFill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6" xfId="43" applyFont="1" applyFill="1" applyBorder="1" applyAlignment="1">
      <alignment horizontal="center" vertical="center"/>
    </xf>
    <xf numFmtId="0" fontId="18" fillId="0" borderId="28" xfId="43" applyFont="1" applyFill="1" applyBorder="1" applyAlignment="1">
      <alignment horizontal="center" vertical="center"/>
    </xf>
    <xf numFmtId="0" fontId="20" fillId="0" borderId="24" xfId="43" applyFont="1" applyBorder="1" applyAlignment="1">
      <alignment horizontal="center"/>
    </xf>
    <xf numFmtId="0" fontId="20" fillId="0" borderId="23" xfId="43" applyFont="1" applyBorder="1" applyAlignment="1">
      <alignment horizontal="center"/>
    </xf>
    <xf numFmtId="0" fontId="20" fillId="0" borderId="22" xfId="43" applyFont="1" applyBorder="1" applyAlignment="1">
      <alignment horizontal="center"/>
    </xf>
    <xf numFmtId="0" fontId="19" fillId="0" borderId="21" xfId="43" applyFont="1" applyBorder="1" applyAlignment="1">
      <alignment horizontal="center"/>
    </xf>
    <xf numFmtId="0" fontId="19" fillId="0" borderId="0" xfId="43" applyFont="1" applyBorder="1" applyAlignment="1">
      <alignment horizontal="center"/>
    </xf>
    <xf numFmtId="0" fontId="19" fillId="0" borderId="20" xfId="43" applyFont="1" applyBorder="1" applyAlignment="1">
      <alignment horizontal="center"/>
    </xf>
    <xf numFmtId="0" fontId="19" fillId="0" borderId="19" xfId="43" applyFont="1" applyBorder="1" applyAlignment="1">
      <alignment horizontal="center" vertical="center"/>
    </xf>
    <xf numFmtId="0" fontId="19" fillId="0" borderId="18" xfId="43" applyFont="1" applyBorder="1" applyAlignment="1">
      <alignment horizontal="center" vertical="center"/>
    </xf>
    <xf numFmtId="0" fontId="19" fillId="0" borderId="17" xfId="43" applyFont="1" applyBorder="1" applyAlignment="1">
      <alignment horizontal="center" vertical="center"/>
    </xf>
    <xf numFmtId="0" fontId="22" fillId="25" borderId="16" xfId="43" applyFont="1" applyFill="1" applyBorder="1" applyAlignment="1">
      <alignment horizontal="center"/>
    </xf>
    <xf numFmtId="0" fontId="22" fillId="25" borderId="15" xfId="43" applyFont="1" applyFill="1" applyBorder="1" applyAlignment="1">
      <alignment horizontal="center"/>
    </xf>
    <xf numFmtId="0" fontId="20" fillId="26" borderId="16" xfId="43" applyFont="1" applyFill="1" applyBorder="1" applyAlignment="1">
      <alignment horizontal="center"/>
    </xf>
    <xf numFmtId="0" fontId="20" fillId="26" borderId="25" xfId="43" applyFont="1" applyFill="1" applyBorder="1" applyAlignment="1">
      <alignment horizontal="center"/>
    </xf>
    <xf numFmtId="0" fontId="20" fillId="26" borderId="15" xfId="43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4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abSelected="1" topLeftCell="C13" workbookViewId="0">
      <selection activeCell="G12" sqref="G12"/>
    </sheetView>
  </sheetViews>
  <sheetFormatPr baseColWidth="10" defaultColWidth="11.44140625" defaultRowHeight="14.4" x14ac:dyDescent="0.35"/>
  <cols>
    <col min="1" max="2" width="11.44140625" style="1"/>
    <col min="3" max="3" width="7.6640625" style="2" customWidth="1"/>
    <col min="4" max="4" width="16.6640625" style="1" customWidth="1"/>
    <col min="5" max="5" width="5" style="1" customWidth="1"/>
    <col min="6" max="6" width="14.5546875" style="1" bestFit="1" customWidth="1"/>
    <col min="7" max="7" width="14.109375" style="1" customWidth="1"/>
    <col min="8" max="8" width="14.5546875" style="1" bestFit="1" customWidth="1"/>
    <col min="9" max="9" width="6.44140625" style="1" customWidth="1"/>
    <col min="10" max="11" width="11.44140625" style="1"/>
    <col min="12" max="12" width="13.44140625" style="106" bestFit="1" customWidth="1"/>
    <col min="13" max="16384" width="11.44140625" style="1"/>
  </cols>
  <sheetData>
    <row r="1" spans="2:12" ht="15" thickBot="1" x14ac:dyDescent="0.4"/>
    <row r="2" spans="2:12" x14ac:dyDescent="0.35">
      <c r="B2" s="178" t="s">
        <v>2</v>
      </c>
      <c r="C2" s="179"/>
      <c r="D2" s="179"/>
      <c r="E2" s="179"/>
      <c r="F2" s="179"/>
      <c r="G2" s="179"/>
      <c r="H2" s="179"/>
      <c r="I2" s="179"/>
      <c r="J2" s="179"/>
      <c r="K2" s="179"/>
      <c r="L2" s="180"/>
    </row>
    <row r="3" spans="2:12" x14ac:dyDescent="0.35">
      <c r="B3" s="181" t="s">
        <v>224</v>
      </c>
      <c r="C3" s="182"/>
      <c r="D3" s="182"/>
      <c r="E3" s="182"/>
      <c r="F3" s="182"/>
      <c r="G3" s="182"/>
      <c r="H3" s="182"/>
      <c r="I3" s="182"/>
      <c r="J3" s="182"/>
      <c r="K3" s="182"/>
      <c r="L3" s="183"/>
    </row>
    <row r="4" spans="2:12" ht="15" thickBot="1" x14ac:dyDescent="0.4">
      <c r="B4" s="184" t="s">
        <v>249</v>
      </c>
      <c r="C4" s="185"/>
      <c r="D4" s="185"/>
      <c r="E4" s="185"/>
      <c r="F4" s="185"/>
      <c r="G4" s="185"/>
      <c r="H4" s="185"/>
      <c r="I4" s="185"/>
      <c r="J4" s="185"/>
      <c r="K4" s="185"/>
      <c r="L4" s="186"/>
    </row>
    <row r="8" spans="2:12" ht="15" thickBot="1" x14ac:dyDescent="0.4"/>
    <row r="9" spans="2:12" s="133" customFormat="1" x14ac:dyDescent="0.35">
      <c r="B9" s="136" t="s">
        <v>250</v>
      </c>
      <c r="C9" s="137"/>
      <c r="D9" s="137" t="s">
        <v>226</v>
      </c>
      <c r="E9" s="137"/>
      <c r="F9" s="137" t="s">
        <v>228</v>
      </c>
      <c r="G9" s="137" t="s">
        <v>230</v>
      </c>
      <c r="H9" s="137"/>
      <c r="I9" s="137"/>
      <c r="J9" s="137" t="s">
        <v>233</v>
      </c>
      <c r="K9" s="137"/>
      <c r="L9" s="144" t="s">
        <v>235</v>
      </c>
    </row>
    <row r="10" spans="2:12" s="133" customFormat="1" ht="15" thickBot="1" x14ac:dyDescent="0.4">
      <c r="B10" s="138">
        <v>2012</v>
      </c>
      <c r="C10" s="139"/>
      <c r="D10" s="139" t="s">
        <v>227</v>
      </c>
      <c r="E10" s="139"/>
      <c r="F10" s="139" t="s">
        <v>229</v>
      </c>
      <c r="G10" s="139" t="s">
        <v>231</v>
      </c>
      <c r="H10" s="139" t="s">
        <v>232</v>
      </c>
      <c r="I10" s="139"/>
      <c r="J10" s="139" t="s">
        <v>234</v>
      </c>
      <c r="K10" s="139"/>
      <c r="L10" s="145" t="s">
        <v>236</v>
      </c>
    </row>
    <row r="12" spans="2:12" x14ac:dyDescent="0.35">
      <c r="B12" s="147" t="s">
        <v>238</v>
      </c>
      <c r="C12" s="148"/>
      <c r="D12" s="149">
        <f>'MOBILIARIO  Y EQ.'!H9</f>
        <v>14999</v>
      </c>
      <c r="E12" s="150"/>
      <c r="F12" s="151">
        <f>'EQ. DE COMPUTO'!H9</f>
        <v>0</v>
      </c>
      <c r="G12" s="151">
        <f>'PROG DE COMPUTO'!H13</f>
        <v>859395.28</v>
      </c>
      <c r="H12" s="151">
        <f>SUM(F12:G12)</f>
        <v>859395.28</v>
      </c>
      <c r="I12" s="150"/>
      <c r="J12" s="150"/>
      <c r="K12" s="150"/>
      <c r="L12" s="146">
        <f>D12+H12+J12</f>
        <v>874394.28</v>
      </c>
    </row>
    <row r="13" spans="2:12" x14ac:dyDescent="0.35">
      <c r="L13" s="152"/>
    </row>
    <row r="14" spans="2:12" x14ac:dyDescent="0.35">
      <c r="B14" s="147" t="s">
        <v>239</v>
      </c>
      <c r="C14" s="148"/>
      <c r="D14" s="149">
        <f>'MOBILIARIO  Y EQ.'!H10</f>
        <v>2308.4</v>
      </c>
      <c r="E14" s="150"/>
      <c r="F14" s="151">
        <f>'EQ. DE COMPUTO'!H11</f>
        <v>245511.58</v>
      </c>
      <c r="G14" s="151">
        <f>'PROG DE COMPUTO'!H15</f>
        <v>897615.88</v>
      </c>
      <c r="H14" s="151">
        <f>SUM(F14:G14)</f>
        <v>1143127.46</v>
      </c>
      <c r="I14" s="150"/>
      <c r="J14" s="150"/>
      <c r="K14" s="150"/>
      <c r="L14" s="146">
        <f>D14+H14+J14</f>
        <v>1145435.8599999999</v>
      </c>
    </row>
    <row r="15" spans="2:12" x14ac:dyDescent="0.35">
      <c r="L15" s="152"/>
    </row>
    <row r="16" spans="2:12" x14ac:dyDescent="0.35">
      <c r="B16" s="147" t="s">
        <v>240</v>
      </c>
      <c r="C16" s="148"/>
      <c r="D16" s="149">
        <f>'MOBILIARIO  Y EQ.'!H14</f>
        <v>118593.81</v>
      </c>
      <c r="E16" s="150"/>
      <c r="F16" s="151">
        <f>'EQ. DE COMPUTO'!H14</f>
        <v>953358.6100000001</v>
      </c>
      <c r="G16" s="151">
        <f>'PROG DE COMPUTO'!H16</f>
        <v>279212</v>
      </c>
      <c r="H16" s="151">
        <f>SUM(F16:G16)</f>
        <v>1232570.6100000001</v>
      </c>
      <c r="I16" s="150"/>
      <c r="J16" s="150"/>
      <c r="K16" s="150"/>
      <c r="L16" s="146">
        <f>D16+H16+J16</f>
        <v>1351164.4200000002</v>
      </c>
    </row>
    <row r="17" spans="2:12" x14ac:dyDescent="0.35">
      <c r="L17" s="152"/>
    </row>
    <row r="18" spans="2:12" x14ac:dyDescent="0.35">
      <c r="B18" s="147" t="s">
        <v>241</v>
      </c>
      <c r="C18" s="148"/>
      <c r="D18" s="149">
        <f>'MOBILIARIO  Y EQ.'!H18</f>
        <v>255923.38</v>
      </c>
      <c r="E18" s="150"/>
      <c r="F18" s="151">
        <f>'EQ. DE COMPUTO'!H19</f>
        <v>15755615.210000001</v>
      </c>
      <c r="G18" s="151">
        <f>'PROG DE COMPUTO'!H18</f>
        <v>379511.4</v>
      </c>
      <c r="H18" s="151">
        <f>SUM(F18:G18)</f>
        <v>16135126.610000001</v>
      </c>
      <c r="I18" s="150"/>
      <c r="J18" s="150">
        <f>'AUDIO Y VIDEO'!G7</f>
        <v>94134</v>
      </c>
      <c r="K18" s="150"/>
      <c r="L18" s="146">
        <f>D18+H18+J18</f>
        <v>16485183.990000002</v>
      </c>
    </row>
    <row r="19" spans="2:12" x14ac:dyDescent="0.35">
      <c r="L19" s="152"/>
    </row>
    <row r="20" spans="2:12" x14ac:dyDescent="0.35">
      <c r="B20" s="147" t="s">
        <v>242</v>
      </c>
      <c r="C20" s="148"/>
      <c r="D20" s="149">
        <f>'MOBILIARIO  Y EQ.'!H22</f>
        <v>77515.94</v>
      </c>
      <c r="E20" s="150"/>
      <c r="F20" s="151">
        <v>0</v>
      </c>
      <c r="G20" s="151"/>
      <c r="H20" s="151">
        <f>SUM(F20:G20)</f>
        <v>0</v>
      </c>
      <c r="I20" s="150"/>
      <c r="J20" s="150"/>
      <c r="K20" s="150"/>
      <c r="L20" s="146">
        <f>D20+H20+J20</f>
        <v>77515.94</v>
      </c>
    </row>
    <row r="21" spans="2:12" x14ac:dyDescent="0.35">
      <c r="L21" s="153"/>
    </row>
    <row r="22" spans="2:12" x14ac:dyDescent="0.35">
      <c r="B22" s="147" t="s">
        <v>243</v>
      </c>
      <c r="C22" s="148"/>
      <c r="D22" s="149">
        <f>'MOBILIARIO  Y EQ.'!H29</f>
        <v>173579.04</v>
      </c>
      <c r="E22" s="150"/>
      <c r="F22" s="151">
        <f>'EQ. DE COMPUTO'!H21</f>
        <v>31359.519999999997</v>
      </c>
      <c r="G22" s="151">
        <f>'PROG DE COMPUTO'!H21</f>
        <v>186720.04</v>
      </c>
      <c r="H22" s="151">
        <f>SUM(F22:G22)</f>
        <v>218079.56</v>
      </c>
      <c r="I22" s="150"/>
      <c r="J22" s="150"/>
      <c r="K22" s="150"/>
      <c r="L22" s="146">
        <f>D22+H22+J22</f>
        <v>391658.6</v>
      </c>
    </row>
    <row r="23" spans="2:12" x14ac:dyDescent="0.35">
      <c r="L23" s="152"/>
    </row>
    <row r="24" spans="2:12" x14ac:dyDescent="0.35">
      <c r="B24" s="147" t="s">
        <v>244</v>
      </c>
      <c r="C24" s="148"/>
      <c r="D24" s="149">
        <f>'MOBILIARIO  Y EQ.'!H30</f>
        <v>6554</v>
      </c>
      <c r="E24" s="150"/>
      <c r="F24" s="151">
        <f>'EQ. DE COMPUTO'!H23</f>
        <v>39352.769999999997</v>
      </c>
      <c r="G24" s="151">
        <f>'PROG DE COMPUTO'!H24</f>
        <v>45963.1</v>
      </c>
      <c r="H24" s="151">
        <f>SUM(F24:G24)</f>
        <v>85315.87</v>
      </c>
      <c r="I24" s="150"/>
      <c r="J24" s="150"/>
      <c r="K24" s="150"/>
      <c r="L24" s="146">
        <f>D24+H24+J24</f>
        <v>91869.87</v>
      </c>
    </row>
    <row r="25" spans="2:12" x14ac:dyDescent="0.35">
      <c r="L25" s="152"/>
    </row>
    <row r="26" spans="2:12" x14ac:dyDescent="0.35">
      <c r="B26" s="147" t="s">
        <v>245</v>
      </c>
      <c r="C26" s="148"/>
      <c r="D26" s="149">
        <f>'MOBILIARIO  Y EQ.'!H33</f>
        <v>24778.400000000001</v>
      </c>
      <c r="E26" s="150"/>
      <c r="F26" s="151"/>
      <c r="G26" s="151"/>
      <c r="H26" s="151">
        <f>SUM(F26:G26)</f>
        <v>0</v>
      </c>
      <c r="I26" s="150"/>
      <c r="J26" s="150"/>
      <c r="K26" s="150"/>
      <c r="L26" s="146">
        <f>D26+H26+J26</f>
        <v>24778.400000000001</v>
      </c>
    </row>
    <row r="27" spans="2:12" x14ac:dyDescent="0.35">
      <c r="L27" s="152"/>
    </row>
    <row r="28" spans="2:12" x14ac:dyDescent="0.35">
      <c r="B28" s="147" t="s">
        <v>246</v>
      </c>
      <c r="C28" s="148"/>
      <c r="D28" s="149">
        <f>'MOBILIARIO  Y EQ.'!H34</f>
        <v>6554</v>
      </c>
      <c r="E28" s="150"/>
      <c r="F28" s="151"/>
      <c r="G28" s="151"/>
      <c r="H28" s="151">
        <f>SUM(F28:G28)</f>
        <v>0</v>
      </c>
      <c r="I28" s="150"/>
      <c r="J28" s="150"/>
      <c r="K28" s="150"/>
      <c r="L28" s="146">
        <f>D28+H28+J28</f>
        <v>6554</v>
      </c>
    </row>
    <row r="29" spans="2:12" x14ac:dyDescent="0.35">
      <c r="L29" s="152"/>
    </row>
    <row r="30" spans="2:12" x14ac:dyDescent="0.35">
      <c r="B30" s="147" t="s">
        <v>247</v>
      </c>
      <c r="C30" s="148"/>
      <c r="D30" s="149">
        <f>'MOBILIARIO  Y EQ.'!H36</f>
        <v>-3201</v>
      </c>
      <c r="E30" s="150"/>
      <c r="F30" s="151"/>
      <c r="G30" s="151">
        <f>'PROG DE COMPUTO'!H25</f>
        <v>18263.560000000001</v>
      </c>
      <c r="H30" s="151">
        <f>SUM(F30:G30)</f>
        <v>18263.560000000001</v>
      </c>
      <c r="I30" s="150"/>
      <c r="J30" s="150"/>
      <c r="K30" s="150"/>
      <c r="L30" s="146">
        <f>D30+H30+J30</f>
        <v>15062.560000000001</v>
      </c>
    </row>
    <row r="31" spans="2:12" x14ac:dyDescent="0.35">
      <c r="L31" s="152"/>
    </row>
    <row r="32" spans="2:12" x14ac:dyDescent="0.35">
      <c r="B32" s="147" t="s">
        <v>248</v>
      </c>
      <c r="C32" s="148"/>
      <c r="D32" s="149"/>
      <c r="E32" s="150"/>
      <c r="F32" s="151"/>
      <c r="G32" s="151"/>
      <c r="H32" s="151">
        <f>SUM(F32:G32)</f>
        <v>0</v>
      </c>
      <c r="I32" s="150"/>
      <c r="J32" s="150"/>
      <c r="K32" s="150"/>
      <c r="L32" s="146">
        <f>D32+H32+J32</f>
        <v>0</v>
      </c>
    </row>
    <row r="33" spans="2:13" x14ac:dyDescent="0.35">
      <c r="L33" s="152"/>
    </row>
    <row r="34" spans="2:13" x14ac:dyDescent="0.35">
      <c r="B34" s="147" t="s">
        <v>237</v>
      </c>
      <c r="C34" s="148"/>
      <c r="D34" s="149"/>
      <c r="E34" s="150"/>
      <c r="F34" s="151"/>
      <c r="G34" s="151">
        <f>'PROG DE COMPUTO'!H26</f>
        <v>18263.560000000001</v>
      </c>
      <c r="H34" s="151">
        <f>SUM(F34:G34)</f>
        <v>18263.560000000001</v>
      </c>
      <c r="I34" s="150"/>
      <c r="J34" s="150"/>
      <c r="K34" s="150"/>
      <c r="L34" s="146">
        <f>D34+H34+J34</f>
        <v>18263.560000000001</v>
      </c>
    </row>
    <row r="35" spans="2:13" ht="15" thickBot="1" x14ac:dyDescent="0.4"/>
    <row r="36" spans="2:13" s="134" customFormat="1" ht="15" thickBot="1" x14ac:dyDescent="0.4">
      <c r="C36" s="140" t="s">
        <v>232</v>
      </c>
      <c r="D36" s="143">
        <f>SUM(D12:D34)</f>
        <v>677604.97</v>
      </c>
      <c r="E36" s="143"/>
      <c r="F36" s="143">
        <f>SUM(F12:F34)</f>
        <v>17025197.690000001</v>
      </c>
      <c r="G36" s="143">
        <f>SUM(G12:G34)</f>
        <v>2684944.8200000003</v>
      </c>
      <c r="H36" s="143">
        <f>SUM(H12:H34)</f>
        <v>19710142.509999998</v>
      </c>
      <c r="I36" s="143"/>
      <c r="J36" s="143">
        <f>SUM(J12:J34)</f>
        <v>94134</v>
      </c>
      <c r="K36" s="143">
        <f t="shared" ref="F36:L36" si="0">SUM(K12:K33)</f>
        <v>0</v>
      </c>
      <c r="L36" s="143">
        <f>SUM(L12:L34)</f>
        <v>20481881.48</v>
      </c>
      <c r="M36" s="135"/>
    </row>
  </sheetData>
  <mergeCells count="3">
    <mergeCell ref="B2:L2"/>
    <mergeCell ref="B3:L3"/>
    <mergeCell ref="B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H40"/>
  <sheetViews>
    <sheetView zoomScaleNormal="100" zoomScaleSheetLayoutView="75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A37" sqref="A37"/>
    </sheetView>
  </sheetViews>
  <sheetFormatPr baseColWidth="10" defaultColWidth="11.44140625" defaultRowHeight="14.4" x14ac:dyDescent="0.35"/>
  <cols>
    <col min="1" max="1" width="14.109375" style="1" customWidth="1"/>
    <col min="2" max="2" width="15.88671875" style="122" customWidth="1"/>
    <col min="3" max="3" width="52.33203125" style="7" customWidth="1"/>
    <col min="4" max="4" width="31.44140625" style="7" hidden="1" customWidth="1"/>
    <col min="5" max="5" width="51.44140625" style="7" hidden="1" customWidth="1"/>
    <col min="6" max="6" width="14.88671875" style="2" hidden="1" customWidth="1"/>
    <col min="7" max="7" width="15.88671875" style="8" customWidth="1"/>
    <col min="8" max="8" width="12.88671875" style="1" customWidth="1"/>
    <col min="9" max="16384" width="11.44140625" style="1"/>
  </cols>
  <sheetData>
    <row r="1" spans="1:8" ht="18" x14ac:dyDescent="0.35">
      <c r="A1" s="14" t="s">
        <v>2</v>
      </c>
      <c r="C1" s="77"/>
      <c r="D1" s="77"/>
      <c r="E1" s="77"/>
      <c r="F1" s="15"/>
    </row>
    <row r="2" spans="1:8" ht="16.2" x14ac:dyDescent="0.35">
      <c r="A2" s="16" t="s">
        <v>6</v>
      </c>
      <c r="C2" s="78"/>
      <c r="D2" s="78"/>
      <c r="E2" s="78"/>
      <c r="F2" s="17"/>
    </row>
    <row r="3" spans="1:8" ht="16.2" x14ac:dyDescent="0.35">
      <c r="A3" s="16"/>
      <c r="C3" s="78"/>
      <c r="D3" s="78"/>
      <c r="E3" s="78"/>
      <c r="F3" s="17"/>
    </row>
    <row r="4" spans="1:8" s="80" customFormat="1" ht="19.5" customHeight="1" x14ac:dyDescent="0.25">
      <c r="A4" s="87" t="s">
        <v>7</v>
      </c>
      <c r="B4" s="123" t="s">
        <v>8</v>
      </c>
      <c r="C4" s="87"/>
      <c r="D4" s="87"/>
      <c r="E4" s="87"/>
      <c r="F4" s="87"/>
      <c r="G4" s="88" t="s">
        <v>9</v>
      </c>
    </row>
    <row r="5" spans="1:8" s="80" customFormat="1" ht="21" customHeight="1" x14ac:dyDescent="0.25">
      <c r="A5" s="87" t="s">
        <v>10</v>
      </c>
      <c r="B5" s="123" t="s">
        <v>11</v>
      </c>
      <c r="C5" s="87" t="s">
        <v>12</v>
      </c>
      <c r="D5" s="87" t="s">
        <v>13</v>
      </c>
      <c r="E5" s="87" t="s">
        <v>14</v>
      </c>
      <c r="F5" s="87" t="s">
        <v>15</v>
      </c>
      <c r="G5" s="88" t="s">
        <v>16</v>
      </c>
      <c r="H5" s="88" t="s">
        <v>199</v>
      </c>
    </row>
    <row r="6" spans="1:8" s="90" customFormat="1" ht="21" customHeight="1" x14ac:dyDescent="0.25">
      <c r="A6" s="81"/>
      <c r="B6" s="124"/>
      <c r="C6" s="81"/>
      <c r="D6" s="81"/>
      <c r="E6" s="81"/>
      <c r="F6" s="81"/>
      <c r="G6" s="89"/>
    </row>
    <row r="7" spans="1:8" ht="21.75" customHeight="1" x14ac:dyDescent="0.35">
      <c r="A7" s="25">
        <v>2012</v>
      </c>
      <c r="B7" s="93"/>
      <c r="C7" s="22"/>
      <c r="D7" s="22"/>
      <c r="E7" s="22"/>
      <c r="F7" s="24"/>
      <c r="G7" s="23"/>
    </row>
    <row r="8" spans="1:8" ht="15" customHeight="1" x14ac:dyDescent="0.35">
      <c r="A8" s="3"/>
      <c r="B8" s="95"/>
      <c r="C8" s="22"/>
      <c r="D8" s="22"/>
      <c r="E8" s="22"/>
      <c r="F8" s="24"/>
      <c r="G8" s="23"/>
    </row>
    <row r="9" spans="1:8" ht="15" customHeight="1" x14ac:dyDescent="0.35">
      <c r="A9" s="158">
        <v>40928</v>
      </c>
      <c r="B9" s="160" t="s">
        <v>121</v>
      </c>
      <c r="C9" s="159" t="s">
        <v>97</v>
      </c>
      <c r="D9" s="159" t="s">
        <v>18</v>
      </c>
      <c r="E9" s="159" t="s">
        <v>107</v>
      </c>
      <c r="F9" s="160">
        <v>12162</v>
      </c>
      <c r="G9" s="161">
        <v>14999</v>
      </c>
      <c r="H9" s="162">
        <f>G9</f>
        <v>14999</v>
      </c>
    </row>
    <row r="10" spans="1:8" ht="15" customHeight="1" x14ac:dyDescent="0.35">
      <c r="A10" s="34">
        <v>40953</v>
      </c>
      <c r="B10" s="95">
        <v>32741</v>
      </c>
      <c r="C10" s="94" t="s">
        <v>98</v>
      </c>
      <c r="D10" s="94" t="s">
        <v>17</v>
      </c>
      <c r="E10" s="94" t="s">
        <v>108</v>
      </c>
      <c r="F10" s="95" t="s">
        <v>117</v>
      </c>
      <c r="G10" s="92">
        <v>2308.4</v>
      </c>
      <c r="H10" s="8">
        <f>G10</f>
        <v>2308.4</v>
      </c>
    </row>
    <row r="11" spans="1:8" ht="15" customHeight="1" x14ac:dyDescent="0.35">
      <c r="A11" s="158">
        <v>40990</v>
      </c>
      <c r="B11" s="160">
        <v>34347</v>
      </c>
      <c r="C11" s="159" t="s">
        <v>99</v>
      </c>
      <c r="D11" s="159" t="s">
        <v>101</v>
      </c>
      <c r="E11" s="159" t="s">
        <v>109</v>
      </c>
      <c r="F11" s="160">
        <v>23</v>
      </c>
      <c r="G11" s="161">
        <v>89824.6</v>
      </c>
      <c r="H11" s="162"/>
    </row>
    <row r="12" spans="1:8" ht="15" customHeight="1" x14ac:dyDescent="0.35">
      <c r="A12" s="158">
        <v>40994</v>
      </c>
      <c r="B12" s="160" t="s">
        <v>122</v>
      </c>
      <c r="C12" s="159" t="s">
        <v>38</v>
      </c>
      <c r="D12" s="159" t="s">
        <v>102</v>
      </c>
      <c r="E12" s="159" t="s">
        <v>110</v>
      </c>
      <c r="F12" s="160">
        <v>6485</v>
      </c>
      <c r="G12" s="161">
        <v>16276.01</v>
      </c>
      <c r="H12" s="162"/>
    </row>
    <row r="13" spans="1:8" ht="15" customHeight="1" x14ac:dyDescent="0.35">
      <c r="A13" s="158">
        <v>40998</v>
      </c>
      <c r="B13" s="160" t="s">
        <v>123</v>
      </c>
      <c r="C13" s="159" t="s">
        <v>39</v>
      </c>
      <c r="D13" s="159" t="s">
        <v>40</v>
      </c>
      <c r="E13" s="159" t="s">
        <v>111</v>
      </c>
      <c r="F13" s="160">
        <v>9919</v>
      </c>
      <c r="G13" s="161">
        <v>7273.2</v>
      </c>
      <c r="H13" s="162"/>
    </row>
    <row r="14" spans="1:8" ht="15" customHeight="1" x14ac:dyDescent="0.35">
      <c r="A14" s="158">
        <v>40998</v>
      </c>
      <c r="B14" s="160">
        <v>34351</v>
      </c>
      <c r="C14" s="159" t="s">
        <v>100</v>
      </c>
      <c r="D14" s="159" t="s">
        <v>103</v>
      </c>
      <c r="E14" s="159" t="s">
        <v>112</v>
      </c>
      <c r="F14" s="160" t="s">
        <v>118</v>
      </c>
      <c r="G14" s="161">
        <v>5220</v>
      </c>
      <c r="H14" s="162">
        <f>SUM(G11:G14)</f>
        <v>118593.81</v>
      </c>
    </row>
    <row r="15" spans="1:8" ht="15" customHeight="1" x14ac:dyDescent="0.35">
      <c r="A15" s="34">
        <v>41003</v>
      </c>
      <c r="B15" s="95">
        <v>34650</v>
      </c>
      <c r="C15" s="94" t="s">
        <v>91</v>
      </c>
      <c r="D15" s="96" t="s">
        <v>104</v>
      </c>
      <c r="E15" s="94" t="s">
        <v>113</v>
      </c>
      <c r="F15" s="95">
        <v>10246</v>
      </c>
      <c r="G15" s="92">
        <v>68463.199999999997</v>
      </c>
    </row>
    <row r="16" spans="1:8" ht="15" customHeight="1" x14ac:dyDescent="0.35">
      <c r="A16" s="34">
        <v>41012</v>
      </c>
      <c r="B16" s="95" t="s">
        <v>92</v>
      </c>
      <c r="C16" s="94" t="s">
        <v>93</v>
      </c>
      <c r="D16" s="96" t="s">
        <v>180</v>
      </c>
      <c r="E16" s="94" t="s">
        <v>114</v>
      </c>
      <c r="F16" s="95" t="s">
        <v>119</v>
      </c>
      <c r="G16" s="92">
        <f>14291.2+6124.8</f>
        <v>20416</v>
      </c>
    </row>
    <row r="17" spans="1:8" ht="15" customHeight="1" x14ac:dyDescent="0.35">
      <c r="A17" s="34">
        <v>41012</v>
      </c>
      <c r="B17" s="95" t="s">
        <v>94</v>
      </c>
      <c r="C17" s="94" t="s">
        <v>95</v>
      </c>
      <c r="D17" s="96" t="s">
        <v>105</v>
      </c>
      <c r="E17" s="94" t="s">
        <v>115</v>
      </c>
      <c r="F17" s="95" t="s">
        <v>120</v>
      </c>
      <c r="G17" s="92">
        <f>55718.28+55718.28</f>
        <v>111436.56</v>
      </c>
    </row>
    <row r="18" spans="1:8" ht="15" customHeight="1" x14ac:dyDescent="0.35">
      <c r="A18" s="34">
        <v>41019</v>
      </c>
      <c r="B18" s="95">
        <v>34034</v>
      </c>
      <c r="C18" s="94" t="s">
        <v>96</v>
      </c>
      <c r="D18" s="96" t="s">
        <v>106</v>
      </c>
      <c r="E18" s="94" t="s">
        <v>116</v>
      </c>
      <c r="F18" s="95">
        <v>640</v>
      </c>
      <c r="G18" s="92">
        <v>55607.62</v>
      </c>
      <c r="H18" s="8">
        <f>SUM(G15:G18)</f>
        <v>255923.38</v>
      </c>
    </row>
    <row r="19" spans="1:8" ht="15" customHeight="1" x14ac:dyDescent="0.35">
      <c r="A19" s="158">
        <v>41053</v>
      </c>
      <c r="B19" s="160">
        <v>35901</v>
      </c>
      <c r="C19" s="159" t="s">
        <v>194</v>
      </c>
      <c r="D19" s="159" t="s">
        <v>105</v>
      </c>
      <c r="E19" s="159"/>
      <c r="F19" s="160"/>
      <c r="G19" s="161">
        <v>21248.94</v>
      </c>
      <c r="H19" s="162"/>
    </row>
    <row r="20" spans="1:8" ht="15" customHeight="1" x14ac:dyDescent="0.35">
      <c r="A20" s="158">
        <v>41053</v>
      </c>
      <c r="B20" s="160">
        <v>35902</v>
      </c>
      <c r="C20" s="159" t="s">
        <v>195</v>
      </c>
      <c r="D20" s="159" t="s">
        <v>105</v>
      </c>
      <c r="E20" s="159"/>
      <c r="F20" s="160"/>
      <c r="G20" s="161">
        <v>11899</v>
      </c>
      <c r="H20" s="162"/>
    </row>
    <row r="21" spans="1:8" ht="15" customHeight="1" x14ac:dyDescent="0.35">
      <c r="A21" s="158">
        <v>41058</v>
      </c>
      <c r="B21" s="160" t="s">
        <v>196</v>
      </c>
      <c r="C21" s="159" t="s">
        <v>198</v>
      </c>
      <c r="D21" s="159" t="s">
        <v>101</v>
      </c>
      <c r="E21" s="159"/>
      <c r="F21" s="160"/>
      <c r="G21" s="161">
        <v>27996</v>
      </c>
      <c r="H21" s="162"/>
    </row>
    <row r="22" spans="1:8" ht="15" customHeight="1" x14ac:dyDescent="0.35">
      <c r="A22" s="158">
        <v>41060</v>
      </c>
      <c r="B22" s="160">
        <v>36391</v>
      </c>
      <c r="C22" s="159" t="s">
        <v>197</v>
      </c>
      <c r="D22" s="159" t="s">
        <v>105</v>
      </c>
      <c r="E22" s="159"/>
      <c r="F22" s="160"/>
      <c r="G22" s="161">
        <v>16372</v>
      </c>
      <c r="H22" s="162">
        <f>SUM(G19:G22)</f>
        <v>77515.94</v>
      </c>
    </row>
    <row r="23" spans="1:8" ht="15" customHeight="1" x14ac:dyDescent="0.35">
      <c r="A23" s="34">
        <v>41065</v>
      </c>
      <c r="B23" s="95">
        <v>36660</v>
      </c>
      <c r="C23" s="120" t="s">
        <v>200</v>
      </c>
      <c r="D23" s="94" t="s">
        <v>18</v>
      </c>
      <c r="E23" s="94"/>
      <c r="F23" s="95"/>
      <c r="G23" s="92">
        <v>2199</v>
      </c>
      <c r="H23" s="8"/>
    </row>
    <row r="24" spans="1:8" ht="15" customHeight="1" x14ac:dyDescent="0.35">
      <c r="A24" s="34">
        <v>41061</v>
      </c>
      <c r="B24" s="95">
        <v>12863</v>
      </c>
      <c r="C24" s="120" t="s">
        <v>91</v>
      </c>
      <c r="D24" s="94" t="s">
        <v>205</v>
      </c>
      <c r="E24" s="94"/>
      <c r="F24" s="95"/>
      <c r="G24" s="92">
        <v>70579.039999999994</v>
      </c>
      <c r="H24" s="8"/>
    </row>
    <row r="25" spans="1:8" ht="15" customHeight="1" x14ac:dyDescent="0.35">
      <c r="A25" s="34">
        <v>41066</v>
      </c>
      <c r="B25" s="95">
        <v>36669</v>
      </c>
      <c r="C25" s="120" t="s">
        <v>213</v>
      </c>
      <c r="D25" s="94" t="s">
        <v>105</v>
      </c>
      <c r="E25" s="94"/>
      <c r="F25" s="95"/>
      <c r="G25" s="92">
        <v>6333.6</v>
      </c>
      <c r="H25" s="8"/>
    </row>
    <row r="26" spans="1:8" ht="15" customHeight="1" x14ac:dyDescent="0.35">
      <c r="A26" s="34">
        <v>41066</v>
      </c>
      <c r="B26" s="95">
        <v>36669</v>
      </c>
      <c r="C26" s="120" t="s">
        <v>201</v>
      </c>
      <c r="D26" s="94" t="s">
        <v>105</v>
      </c>
      <c r="E26" s="94"/>
      <c r="F26" s="95"/>
      <c r="G26" s="92">
        <v>17284</v>
      </c>
      <c r="H26" s="8"/>
    </row>
    <row r="27" spans="1:8" ht="15" customHeight="1" x14ac:dyDescent="0.35">
      <c r="A27" s="34">
        <v>41066</v>
      </c>
      <c r="B27" s="95">
        <v>36669</v>
      </c>
      <c r="C27" s="120" t="s">
        <v>202</v>
      </c>
      <c r="D27" s="94" t="s">
        <v>105</v>
      </c>
      <c r="E27" s="94"/>
      <c r="F27" s="95"/>
      <c r="G27" s="92">
        <v>11339</v>
      </c>
      <c r="H27" s="8"/>
    </row>
    <row r="28" spans="1:8" ht="15" customHeight="1" x14ac:dyDescent="0.35">
      <c r="A28" s="34">
        <v>41087</v>
      </c>
      <c r="B28" s="95">
        <v>38127</v>
      </c>
      <c r="C28" s="120" t="s">
        <v>203</v>
      </c>
      <c r="D28" s="94" t="s">
        <v>206</v>
      </c>
      <c r="E28" s="94"/>
      <c r="F28" s="95"/>
      <c r="G28" s="92">
        <v>51144.4</v>
      </c>
      <c r="H28" s="8"/>
    </row>
    <row r="29" spans="1:8" ht="15" customHeight="1" x14ac:dyDescent="0.35">
      <c r="A29" s="34">
        <v>41087</v>
      </c>
      <c r="B29" s="95">
        <v>38128</v>
      </c>
      <c r="C29" s="120" t="s">
        <v>204</v>
      </c>
      <c r="D29" s="94" t="s">
        <v>207</v>
      </c>
      <c r="E29" s="94"/>
      <c r="F29" s="95"/>
      <c r="G29" s="92">
        <v>14700</v>
      </c>
      <c r="H29" s="8">
        <f>SUM(G23:G29)</f>
        <v>173579.04</v>
      </c>
    </row>
    <row r="30" spans="1:8" ht="15" customHeight="1" x14ac:dyDescent="0.35">
      <c r="A30" s="158">
        <v>41100</v>
      </c>
      <c r="B30" s="160">
        <v>39588</v>
      </c>
      <c r="C30" s="159" t="s">
        <v>214</v>
      </c>
      <c r="D30" s="159" t="s">
        <v>215</v>
      </c>
      <c r="E30" s="159"/>
      <c r="F30" s="160"/>
      <c r="G30" s="161">
        <v>6554</v>
      </c>
      <c r="H30" s="162">
        <f>G30</f>
        <v>6554</v>
      </c>
    </row>
    <row r="31" spans="1:8" ht="15" customHeight="1" x14ac:dyDescent="0.35">
      <c r="A31" s="34">
        <v>41124</v>
      </c>
      <c r="B31" s="95">
        <v>43523</v>
      </c>
      <c r="C31" s="120" t="s">
        <v>221</v>
      </c>
      <c r="D31" s="94" t="s">
        <v>105</v>
      </c>
      <c r="E31" s="94"/>
      <c r="F31" s="95"/>
      <c r="G31" s="92">
        <v>2147.56</v>
      </c>
      <c r="H31" s="8"/>
    </row>
    <row r="32" spans="1:8" s="79" customFormat="1" ht="16.5" customHeight="1" x14ac:dyDescent="0.3">
      <c r="A32" s="34">
        <v>41124</v>
      </c>
      <c r="B32" s="95">
        <v>43523</v>
      </c>
      <c r="C32" s="120" t="s">
        <v>222</v>
      </c>
      <c r="D32" s="94" t="s">
        <v>105</v>
      </c>
      <c r="E32" s="156"/>
      <c r="F32" s="156"/>
      <c r="G32" s="92">
        <v>18222.84</v>
      </c>
    </row>
    <row r="33" spans="1:8" x14ac:dyDescent="0.35">
      <c r="A33" s="34">
        <v>41124</v>
      </c>
      <c r="B33" s="95">
        <v>43529</v>
      </c>
      <c r="C33" s="120" t="s">
        <v>223</v>
      </c>
      <c r="D33" s="94" t="s">
        <v>105</v>
      </c>
      <c r="E33" s="96"/>
      <c r="F33" s="157"/>
      <c r="G33" s="92">
        <v>4408</v>
      </c>
      <c r="H33" s="8">
        <f>SUM(G31:G33)</f>
        <v>24778.400000000001</v>
      </c>
    </row>
    <row r="34" spans="1:8" ht="15" customHeight="1" x14ac:dyDescent="0.35">
      <c r="A34" s="158">
        <v>41164</v>
      </c>
      <c r="B34" s="160">
        <v>44029</v>
      </c>
      <c r="C34" s="159" t="s">
        <v>225</v>
      </c>
      <c r="D34" s="159" t="s">
        <v>209</v>
      </c>
      <c r="E34" s="159"/>
      <c r="F34" s="160"/>
      <c r="G34" s="161">
        <v>6554</v>
      </c>
      <c r="H34" s="162">
        <f>G34</f>
        <v>6554</v>
      </c>
    </row>
    <row r="35" spans="1:8" s="79" customFormat="1" ht="16.5" customHeight="1" x14ac:dyDescent="0.3">
      <c r="A35" s="34">
        <v>41186</v>
      </c>
      <c r="B35" s="95">
        <v>44242</v>
      </c>
      <c r="C35" s="120" t="s">
        <v>253</v>
      </c>
      <c r="D35" s="94" t="s">
        <v>185</v>
      </c>
      <c r="E35" s="156"/>
      <c r="F35" s="156"/>
      <c r="G35" s="92">
        <v>3798</v>
      </c>
    </row>
    <row r="36" spans="1:8" s="79" customFormat="1" ht="16.5" customHeight="1" x14ac:dyDescent="0.3">
      <c r="A36" s="34">
        <v>41193</v>
      </c>
      <c r="B36" s="95" t="s">
        <v>252</v>
      </c>
      <c r="C36" s="120" t="s">
        <v>254</v>
      </c>
      <c r="D36" s="94" t="s">
        <v>206</v>
      </c>
      <c r="E36" s="156"/>
      <c r="F36" s="156"/>
      <c r="G36" s="92">
        <v>-6999</v>
      </c>
      <c r="H36" s="165">
        <f>G35+G36</f>
        <v>-3201</v>
      </c>
    </row>
    <row r="37" spans="1:8" s="164" customFormat="1" ht="15" customHeight="1" x14ac:dyDescent="0.35">
      <c r="A37" s="34"/>
      <c r="B37" s="93"/>
      <c r="C37" s="94"/>
      <c r="D37" s="94"/>
      <c r="E37" s="94"/>
      <c r="F37" s="95"/>
      <c r="G37" s="92"/>
      <c r="H37" s="163"/>
    </row>
    <row r="38" spans="1:8" x14ac:dyDescent="0.35">
      <c r="A38" s="20"/>
      <c r="B38" s="93"/>
      <c r="C38" s="100"/>
      <c r="D38" s="22"/>
      <c r="G38" s="18"/>
      <c r="H38" s="8"/>
    </row>
    <row r="39" spans="1:8" ht="15" thickBot="1" x14ac:dyDescent="0.4"/>
    <row r="40" spans="1:8" ht="15" thickBot="1" x14ac:dyDescent="0.4">
      <c r="D40" s="83" t="s">
        <v>181</v>
      </c>
      <c r="E40" s="84"/>
      <c r="F40" s="85" t="s">
        <v>1</v>
      </c>
      <c r="G40" s="86">
        <f>SUM(G9:G39)</f>
        <v>677604.97</v>
      </c>
      <c r="H40" s="86">
        <f>SUM(H33,H29,H22,H18,H14,H34,H9,H10,H30,H36)</f>
        <v>677604.97000000009</v>
      </c>
    </row>
  </sheetData>
  <phoneticPr fontId="26" type="noConversion"/>
  <pageMargins left="0.39370078740157483" right="0.15748031496062992" top="0.35433070866141736" bottom="0.31496062992125984" header="0.51181102362204722" footer="0.15748031496062992"/>
  <pageSetup scale="85" firstPageNumber="0" fitToHeight="4" orientation="portrait" horizontalDpi="300" verticalDpi="300" r:id="rId1"/>
  <headerFooter alignWithMargins="0">
    <oddFooter>&amp;CPágina &amp;P de &amp;N</oddFooter>
  </headerFooter>
  <rowBreaks count="2" manualBreakCount="2">
    <brk id="39" max="16383" man="1"/>
    <brk id="41" max="1638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H30"/>
  <sheetViews>
    <sheetView zoomScale="91" zoomScaleNormal="91" workbookViewId="0">
      <selection activeCell="C27" sqref="C27"/>
    </sheetView>
  </sheetViews>
  <sheetFormatPr baseColWidth="10" defaultColWidth="14.88671875" defaultRowHeight="14.4" x14ac:dyDescent="0.35"/>
  <cols>
    <col min="1" max="1" width="14.88671875" style="1"/>
    <col min="2" max="2" width="0" style="27" hidden="1" customWidth="1"/>
    <col min="3" max="3" width="48.6640625" style="7" customWidth="1"/>
    <col min="4" max="4" width="53" style="7" customWidth="1"/>
    <col min="5" max="5" width="44.109375" style="7" hidden="1" customWidth="1"/>
    <col min="6" max="6" width="0" style="7" hidden="1" customWidth="1"/>
    <col min="7" max="7" width="14.88671875" style="8"/>
    <col min="8" max="16384" width="14.88671875" style="1"/>
  </cols>
  <sheetData>
    <row r="1" spans="1:8" ht="18" x14ac:dyDescent="0.35">
      <c r="A1" s="14" t="s">
        <v>2</v>
      </c>
      <c r="B1" s="28"/>
      <c r="C1" s="28"/>
      <c r="D1" s="28"/>
      <c r="E1" s="29"/>
      <c r="F1" s="29"/>
      <c r="G1" s="10"/>
    </row>
    <row r="2" spans="1:8" ht="16.2" x14ac:dyDescent="0.35">
      <c r="A2" s="30" t="s">
        <v>3</v>
      </c>
      <c r="B2" s="30"/>
      <c r="C2" s="30"/>
      <c r="D2" s="30"/>
      <c r="E2" s="31"/>
      <c r="F2" s="31"/>
      <c r="G2" s="10"/>
    </row>
    <row r="3" spans="1:8" ht="16.2" x14ac:dyDescent="0.35">
      <c r="A3" s="12"/>
      <c r="B3" s="32"/>
      <c r="C3" s="31"/>
      <c r="D3" s="31"/>
      <c r="E3" s="31"/>
      <c r="F3" s="31"/>
      <c r="G3" s="10"/>
    </row>
    <row r="4" spans="1:8" s="80" customFormat="1" ht="21" customHeight="1" x14ac:dyDescent="0.25"/>
    <row r="5" spans="1:8" s="90" customFormat="1" ht="21" customHeight="1" x14ac:dyDescent="0.25">
      <c r="A5" s="87" t="s">
        <v>7</v>
      </c>
      <c r="B5" s="87"/>
      <c r="C5" s="87"/>
      <c r="D5" s="87"/>
      <c r="E5" s="87"/>
      <c r="F5" s="88"/>
      <c r="G5" s="88" t="s">
        <v>9</v>
      </c>
    </row>
    <row r="6" spans="1:8" s="90" customFormat="1" ht="21" customHeight="1" x14ac:dyDescent="0.25">
      <c r="A6" s="87" t="s">
        <v>10</v>
      </c>
      <c r="B6" s="87" t="s">
        <v>8</v>
      </c>
      <c r="C6" s="87" t="s">
        <v>12</v>
      </c>
      <c r="D6" s="87" t="s">
        <v>13</v>
      </c>
      <c r="E6" s="87" t="s">
        <v>14</v>
      </c>
      <c r="F6" s="87" t="s">
        <v>15</v>
      </c>
      <c r="G6" s="88" t="s">
        <v>16</v>
      </c>
      <c r="H6" s="88" t="s">
        <v>199</v>
      </c>
    </row>
    <row r="7" spans="1:8" s="90" customFormat="1" ht="21" customHeight="1" x14ac:dyDescent="0.25">
      <c r="A7" s="81"/>
      <c r="B7" s="81"/>
      <c r="C7" s="81"/>
      <c r="D7" s="81"/>
      <c r="E7" s="89"/>
    </row>
    <row r="8" spans="1:8" s="5" customFormat="1" ht="16.2" x14ac:dyDescent="0.35">
      <c r="A8" s="9">
        <v>2012</v>
      </c>
      <c r="B8" s="33"/>
      <c r="C8" s="38"/>
      <c r="D8" s="38"/>
      <c r="E8" s="37"/>
      <c r="F8" s="33"/>
      <c r="G8" s="35"/>
    </row>
    <row r="9" spans="1:8" s="5" customFormat="1" ht="13.2" x14ac:dyDescent="0.3">
      <c r="A9" s="36"/>
      <c r="B9" s="33"/>
      <c r="C9" s="38"/>
      <c r="D9" s="38"/>
      <c r="E9" s="37"/>
      <c r="F9" s="33"/>
      <c r="G9" s="102"/>
      <c r="H9" s="103"/>
    </row>
    <row r="10" spans="1:8" s="5" customFormat="1" ht="13.2" x14ac:dyDescent="0.3">
      <c r="A10" s="166">
        <v>40940</v>
      </c>
      <c r="B10" s="167">
        <v>32579</v>
      </c>
      <c r="C10" s="159" t="s">
        <v>124</v>
      </c>
      <c r="D10" s="159" t="s">
        <v>183</v>
      </c>
      <c r="E10" s="168" t="s">
        <v>125</v>
      </c>
      <c r="F10" s="167" t="s">
        <v>126</v>
      </c>
      <c r="G10" s="169">
        <v>238512</v>
      </c>
      <c r="H10" s="170"/>
    </row>
    <row r="11" spans="1:8" s="5" customFormat="1" ht="13.2" x14ac:dyDescent="0.3">
      <c r="A11" s="166">
        <v>40963</v>
      </c>
      <c r="B11" s="167">
        <v>33273</v>
      </c>
      <c r="C11" s="159" t="s">
        <v>127</v>
      </c>
      <c r="D11" s="159" t="s">
        <v>184</v>
      </c>
      <c r="E11" s="168" t="s">
        <v>128</v>
      </c>
      <c r="F11" s="167" t="s">
        <v>129</v>
      </c>
      <c r="G11" s="169">
        <v>6999.58</v>
      </c>
      <c r="H11" s="170">
        <f>G10+G11</f>
        <v>245511.58</v>
      </c>
    </row>
    <row r="12" spans="1:8" s="5" customFormat="1" ht="13.2" x14ac:dyDescent="0.3">
      <c r="A12" s="36">
        <v>40973</v>
      </c>
      <c r="B12" s="33">
        <v>33994</v>
      </c>
      <c r="C12" s="38" t="s">
        <v>130</v>
      </c>
      <c r="D12" s="38" t="s">
        <v>185</v>
      </c>
      <c r="E12" s="37" t="s">
        <v>128</v>
      </c>
      <c r="F12" s="33" t="s">
        <v>131</v>
      </c>
      <c r="G12" s="104">
        <v>13596.56</v>
      </c>
      <c r="H12" s="103"/>
    </row>
    <row r="13" spans="1:8" s="5" customFormat="1" ht="13.2" x14ac:dyDescent="0.3">
      <c r="A13" s="36">
        <v>40993</v>
      </c>
      <c r="B13" s="33">
        <v>34356</v>
      </c>
      <c r="C13" s="38" t="s">
        <v>132</v>
      </c>
      <c r="D13" s="38" t="s">
        <v>186</v>
      </c>
      <c r="E13" s="37" t="s">
        <v>133</v>
      </c>
      <c r="F13" s="33">
        <v>88814</v>
      </c>
      <c r="G13" s="104">
        <v>925988.56</v>
      </c>
      <c r="H13" s="103"/>
    </row>
    <row r="14" spans="1:8" s="5" customFormat="1" ht="13.2" x14ac:dyDescent="0.3">
      <c r="A14" s="36">
        <v>40994</v>
      </c>
      <c r="B14" s="33">
        <v>34411</v>
      </c>
      <c r="C14" s="38" t="s">
        <v>134</v>
      </c>
      <c r="D14" s="38" t="s">
        <v>185</v>
      </c>
      <c r="E14" s="37" t="s">
        <v>135</v>
      </c>
      <c r="F14" s="33">
        <v>388</v>
      </c>
      <c r="G14" s="104">
        <v>13773.49</v>
      </c>
      <c r="H14" s="103">
        <f>SUM(G12:G14)</f>
        <v>953358.6100000001</v>
      </c>
    </row>
    <row r="15" spans="1:8" s="5" customFormat="1" ht="13.2" x14ac:dyDescent="0.3">
      <c r="A15" s="166">
        <v>41003</v>
      </c>
      <c r="B15" s="167">
        <v>34652</v>
      </c>
      <c r="C15" s="159" t="s">
        <v>136</v>
      </c>
      <c r="D15" s="159" t="s">
        <v>191</v>
      </c>
      <c r="E15" s="168" t="s">
        <v>137</v>
      </c>
      <c r="F15" s="167" t="s">
        <v>138</v>
      </c>
      <c r="G15" s="169">
        <v>972880.01</v>
      </c>
      <c r="H15" s="170"/>
    </row>
    <row r="16" spans="1:8" s="5" customFormat="1" ht="13.2" x14ac:dyDescent="0.3">
      <c r="A16" s="166">
        <v>41003</v>
      </c>
      <c r="B16" s="167">
        <v>34653</v>
      </c>
      <c r="C16" s="159" t="s">
        <v>139</v>
      </c>
      <c r="D16" s="159" t="s">
        <v>187</v>
      </c>
      <c r="E16" s="168" t="s">
        <v>137</v>
      </c>
      <c r="F16" s="167" t="s">
        <v>140</v>
      </c>
      <c r="G16" s="169">
        <v>463202.79</v>
      </c>
      <c r="H16" s="170"/>
    </row>
    <row r="17" spans="1:8" s="5" customFormat="1" ht="13.2" x14ac:dyDescent="0.3">
      <c r="A17" s="166">
        <v>41011</v>
      </c>
      <c r="B17" s="167">
        <v>34739</v>
      </c>
      <c r="C17" s="159" t="s">
        <v>141</v>
      </c>
      <c r="D17" s="159" t="s">
        <v>188</v>
      </c>
      <c r="E17" s="168" t="s">
        <v>142</v>
      </c>
      <c r="F17" s="167">
        <v>10351</v>
      </c>
      <c r="G17" s="169">
        <v>99660.24</v>
      </c>
      <c r="H17" s="170"/>
    </row>
    <row r="18" spans="1:8" s="5" customFormat="1" ht="13.2" x14ac:dyDescent="0.3">
      <c r="A18" s="166">
        <v>41012</v>
      </c>
      <c r="B18" s="167" t="s">
        <v>143</v>
      </c>
      <c r="C18" s="159" t="s">
        <v>144</v>
      </c>
      <c r="D18" s="159" t="s">
        <v>189</v>
      </c>
      <c r="E18" s="168" t="s">
        <v>145</v>
      </c>
      <c r="F18" s="167">
        <v>5372</v>
      </c>
      <c r="G18" s="169">
        <v>14216223.17</v>
      </c>
      <c r="H18" s="170"/>
    </row>
    <row r="19" spans="1:8" s="5" customFormat="1" ht="13.2" x14ac:dyDescent="0.3">
      <c r="A19" s="166">
        <v>41025</v>
      </c>
      <c r="B19" s="167" t="s">
        <v>182</v>
      </c>
      <c r="C19" s="159" t="s">
        <v>146</v>
      </c>
      <c r="D19" s="159" t="s">
        <v>90</v>
      </c>
      <c r="E19" s="168" t="s">
        <v>147</v>
      </c>
      <c r="F19" s="167" t="s">
        <v>148</v>
      </c>
      <c r="G19" s="169">
        <v>3649</v>
      </c>
      <c r="H19" s="170">
        <f>SUM(G15:G19)</f>
        <v>15755615.210000001</v>
      </c>
    </row>
    <row r="20" spans="1:8" s="5" customFormat="1" x14ac:dyDescent="0.35">
      <c r="A20" s="36">
        <v>41075</v>
      </c>
      <c r="B20" s="101">
        <v>37715</v>
      </c>
      <c r="C20" s="120" t="s">
        <v>208</v>
      </c>
      <c r="D20" s="94" t="s">
        <v>209</v>
      </c>
      <c r="E20" s="37"/>
      <c r="F20" s="33"/>
      <c r="G20" s="108">
        <v>18315.55</v>
      </c>
      <c r="H20" s="103"/>
    </row>
    <row r="21" spans="1:8" s="5" customFormat="1" x14ac:dyDescent="0.35">
      <c r="A21" s="36">
        <v>41087</v>
      </c>
      <c r="B21" s="101">
        <v>38093</v>
      </c>
      <c r="C21" s="120" t="s">
        <v>216</v>
      </c>
      <c r="D21" s="94" t="s">
        <v>102</v>
      </c>
      <c r="E21" s="37"/>
      <c r="F21" s="33"/>
      <c r="G21" s="108">
        <v>13043.97</v>
      </c>
      <c r="H21" s="103">
        <f>G21+G20</f>
        <v>31359.519999999997</v>
      </c>
    </row>
    <row r="22" spans="1:8" s="5" customFormat="1" ht="13.2" x14ac:dyDescent="0.3">
      <c r="A22" s="166">
        <v>41101</v>
      </c>
      <c r="B22" s="167">
        <v>39713</v>
      </c>
      <c r="C22" s="159" t="s">
        <v>216</v>
      </c>
      <c r="D22" s="159" t="s">
        <v>102</v>
      </c>
      <c r="E22" s="168"/>
      <c r="F22" s="167"/>
      <c r="G22" s="169">
        <v>13043.97</v>
      </c>
      <c r="H22" s="170"/>
    </row>
    <row r="23" spans="1:8" s="5" customFormat="1" ht="13.2" x14ac:dyDescent="0.3">
      <c r="A23" s="166">
        <v>41101</v>
      </c>
      <c r="B23" s="167">
        <v>39717</v>
      </c>
      <c r="C23" s="159" t="s">
        <v>217</v>
      </c>
      <c r="D23" s="159" t="s">
        <v>209</v>
      </c>
      <c r="E23" s="168"/>
      <c r="F23" s="167"/>
      <c r="G23" s="169">
        <v>26308.799999999999</v>
      </c>
      <c r="H23" s="170">
        <f>G23+G22</f>
        <v>39352.769999999997</v>
      </c>
    </row>
    <row r="24" spans="1:8" s="5" customFormat="1" ht="13.2" x14ac:dyDescent="0.3">
      <c r="A24" s="36"/>
      <c r="G24" s="108"/>
    </row>
    <row r="25" spans="1:8" s="5" customFormat="1" x14ac:dyDescent="0.35">
      <c r="A25" s="110"/>
      <c r="B25" s="141"/>
      <c r="C25" s="142"/>
      <c r="D25" s="111"/>
      <c r="E25" s="114"/>
      <c r="F25" s="113"/>
      <c r="G25" s="115"/>
      <c r="H25" s="116"/>
    </row>
    <row r="26" spans="1:8" s="5" customFormat="1" ht="13.8" thickBot="1" x14ac:dyDescent="0.35">
      <c r="A26" s="36"/>
      <c r="B26" s="33"/>
      <c r="C26" s="38"/>
      <c r="D26" s="38"/>
      <c r="E26" s="37"/>
      <c r="F26" s="33"/>
      <c r="G26" s="102"/>
      <c r="H26" s="103"/>
    </row>
    <row r="27" spans="1:8" s="79" customFormat="1" ht="16.5" customHeight="1" thickBot="1" x14ac:dyDescent="0.3">
      <c r="A27" s="81"/>
      <c r="B27" s="82"/>
      <c r="C27" s="91"/>
      <c r="D27" s="83" t="s">
        <v>190</v>
      </c>
      <c r="E27" s="84"/>
      <c r="F27" s="85"/>
      <c r="G27" s="107">
        <f>SUM(G10:G24)</f>
        <v>17025197.689999998</v>
      </c>
      <c r="H27" s="107">
        <f>H11+H14+H19+H21+H23</f>
        <v>17025197.690000001</v>
      </c>
    </row>
    <row r="28" spans="1:8" x14ac:dyDescent="0.35">
      <c r="A28" s="40"/>
      <c r="B28" s="39"/>
      <c r="C28" s="41"/>
      <c r="D28" s="41"/>
      <c r="E28" s="41"/>
      <c r="F28" s="41"/>
      <c r="G28" s="42"/>
    </row>
    <row r="29" spans="1:8" x14ac:dyDescent="0.35">
      <c r="A29" s="40"/>
      <c r="B29" s="39"/>
      <c r="C29" s="41"/>
      <c r="D29" s="41"/>
      <c r="E29" s="41"/>
      <c r="F29" s="41"/>
      <c r="G29" s="42" t="s">
        <v>1</v>
      </c>
    </row>
    <row r="30" spans="1:8" x14ac:dyDescent="0.35">
      <c r="A30" s="40"/>
      <c r="B30" s="39"/>
      <c r="C30" s="41"/>
      <c r="D30" s="41"/>
      <c r="E30" s="41"/>
      <c r="F30" s="41"/>
      <c r="G30" s="42"/>
    </row>
  </sheetData>
  <phoneticPr fontId="26" type="noConversion"/>
  <pageMargins left="0.71" right="0.19685039370078741" top="0.23622047244094491" bottom="0.15748031496062992" header="0.51181102362204722" footer="0.31496062992125984"/>
  <pageSetup scale="6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  <pageSetUpPr fitToPage="1"/>
  </sheetPr>
  <dimension ref="A1:H30"/>
  <sheetViews>
    <sheetView topLeftCell="D1" workbookViewId="0">
      <selection activeCell="G10" sqref="G10:G13"/>
    </sheetView>
  </sheetViews>
  <sheetFormatPr baseColWidth="10" defaultColWidth="11.5546875" defaultRowHeight="14.4" x14ac:dyDescent="0.35"/>
  <cols>
    <col min="1" max="1" width="14.88671875" style="132" customWidth="1"/>
    <col min="2" max="2" width="13.6640625" style="8" hidden="1" customWidth="1"/>
    <col min="3" max="3" width="57.33203125" style="8" bestFit="1" customWidth="1"/>
    <col min="4" max="4" width="25" style="6" customWidth="1"/>
    <col min="5" max="5" width="40.5546875" style="8" hidden="1" customWidth="1"/>
    <col min="6" max="6" width="9.109375" style="8" hidden="1" customWidth="1"/>
    <col min="7" max="7" width="14.88671875" style="8" customWidth="1"/>
    <col min="8" max="16384" width="11.5546875" style="8"/>
  </cols>
  <sheetData>
    <row r="1" spans="1:8" ht="18" x14ac:dyDescent="0.35">
      <c r="A1" s="130" t="s">
        <v>2</v>
      </c>
      <c r="B1" s="44"/>
      <c r="C1" s="45"/>
      <c r="D1" s="128"/>
      <c r="E1" s="10"/>
    </row>
    <row r="2" spans="1:8" ht="16.2" x14ac:dyDescent="0.35">
      <c r="A2" s="131" t="s">
        <v>4</v>
      </c>
      <c r="B2" s="13"/>
      <c r="C2" s="13"/>
      <c r="D2" s="35"/>
      <c r="E2" s="10"/>
    </row>
    <row r="3" spans="1:8" ht="16.2" x14ac:dyDescent="0.35">
      <c r="A3" s="131"/>
      <c r="B3" s="13"/>
      <c r="C3" s="13"/>
      <c r="D3" s="35"/>
      <c r="E3" s="10"/>
    </row>
    <row r="4" spans="1:8" ht="16.2" x14ac:dyDescent="0.35">
      <c r="A4" s="131"/>
      <c r="B4" s="13"/>
      <c r="C4" s="13"/>
      <c r="D4" s="35"/>
      <c r="E4" s="10"/>
    </row>
    <row r="5" spans="1:8" s="90" customFormat="1" ht="21" customHeight="1" x14ac:dyDescent="0.25">
      <c r="A5" s="87" t="s">
        <v>7</v>
      </c>
      <c r="B5" s="87"/>
      <c r="C5" s="87"/>
      <c r="D5" s="123"/>
      <c r="E5" s="87"/>
      <c r="F5" s="88"/>
      <c r="G5" s="88" t="s">
        <v>9</v>
      </c>
    </row>
    <row r="6" spans="1:8" s="90" customFormat="1" ht="21" customHeight="1" x14ac:dyDescent="0.25">
      <c r="A6" s="87" t="s">
        <v>10</v>
      </c>
      <c r="B6" s="87" t="s">
        <v>8</v>
      </c>
      <c r="C6" s="87" t="s">
        <v>12</v>
      </c>
      <c r="D6" s="123" t="s">
        <v>13</v>
      </c>
      <c r="E6" s="87" t="s">
        <v>14</v>
      </c>
      <c r="F6" s="87" t="s">
        <v>15</v>
      </c>
      <c r="G6" s="88" t="s">
        <v>16</v>
      </c>
    </row>
    <row r="7" spans="1:8" s="90" customFormat="1" ht="21" customHeight="1" x14ac:dyDescent="0.25">
      <c r="A7" s="81"/>
      <c r="B7" s="81"/>
      <c r="C7" s="81"/>
      <c r="D7" s="124"/>
      <c r="E7" s="81"/>
      <c r="F7" s="81"/>
      <c r="G7" s="89"/>
    </row>
    <row r="8" spans="1:8" ht="16.2" x14ac:dyDescent="0.35">
      <c r="A8" s="46">
        <v>2012</v>
      </c>
      <c r="B8" s="49"/>
      <c r="C8" s="47"/>
      <c r="D8" s="49"/>
      <c r="E8" s="10"/>
    </row>
    <row r="9" spans="1:8" x14ac:dyDescent="0.35">
      <c r="A9" s="11"/>
      <c r="B9" s="49"/>
      <c r="C9" s="47"/>
      <c r="D9" s="49"/>
      <c r="E9" s="10"/>
    </row>
    <row r="10" spans="1:8" s="6" customFormat="1" ht="13.2" x14ac:dyDescent="0.3">
      <c r="A10" s="171">
        <v>40927</v>
      </c>
      <c r="B10" s="172">
        <v>32300</v>
      </c>
      <c r="C10" s="173" t="s">
        <v>149</v>
      </c>
      <c r="D10" s="173" t="s">
        <v>150</v>
      </c>
      <c r="E10" s="173" t="s">
        <v>151</v>
      </c>
      <c r="F10" s="174" t="s">
        <v>152</v>
      </c>
      <c r="G10" s="169">
        <v>74692.399999999994</v>
      </c>
      <c r="H10" s="170"/>
    </row>
    <row r="11" spans="1:8" s="6" customFormat="1" ht="13.2" x14ac:dyDescent="0.3">
      <c r="A11" s="171">
        <v>40932</v>
      </c>
      <c r="B11" s="172">
        <v>32348</v>
      </c>
      <c r="C11" s="173" t="s">
        <v>153</v>
      </c>
      <c r="D11" s="173" t="s">
        <v>150</v>
      </c>
      <c r="E11" s="173" t="s">
        <v>154</v>
      </c>
      <c r="F11" s="174">
        <v>5288</v>
      </c>
      <c r="G11" s="169">
        <v>722343.6</v>
      </c>
      <c r="H11" s="170"/>
    </row>
    <row r="12" spans="1:8" s="6" customFormat="1" ht="13.2" x14ac:dyDescent="0.3">
      <c r="A12" s="171">
        <v>40933</v>
      </c>
      <c r="B12" s="172">
        <v>32357</v>
      </c>
      <c r="C12" s="173" t="s">
        <v>155</v>
      </c>
      <c r="D12" s="173" t="s">
        <v>150</v>
      </c>
      <c r="E12" s="173" t="s">
        <v>151</v>
      </c>
      <c r="F12" s="175" t="s">
        <v>156</v>
      </c>
      <c r="G12" s="169">
        <v>41771.599999999999</v>
      </c>
      <c r="H12" s="170"/>
    </row>
    <row r="13" spans="1:8" s="6" customFormat="1" ht="13.2" x14ac:dyDescent="0.3">
      <c r="A13" s="171">
        <v>40934</v>
      </c>
      <c r="B13" s="172" t="s">
        <v>157</v>
      </c>
      <c r="C13" s="173" t="s">
        <v>158</v>
      </c>
      <c r="D13" s="173" t="s">
        <v>150</v>
      </c>
      <c r="E13" s="173" t="s">
        <v>159</v>
      </c>
      <c r="F13" s="175" t="s">
        <v>160</v>
      </c>
      <c r="G13" s="169">
        <f>10293.84+10293.84</f>
        <v>20587.68</v>
      </c>
      <c r="H13" s="170">
        <f>SUM(G10:G13)</f>
        <v>859395.28</v>
      </c>
    </row>
    <row r="14" spans="1:8" s="6" customFormat="1" ht="13.2" x14ac:dyDescent="0.3">
      <c r="A14" s="97">
        <v>40953</v>
      </c>
      <c r="B14" s="48">
        <v>32745</v>
      </c>
      <c r="C14" s="98" t="s">
        <v>161</v>
      </c>
      <c r="D14" s="98" t="s">
        <v>150</v>
      </c>
      <c r="E14" s="98" t="s">
        <v>142</v>
      </c>
      <c r="F14" s="49" t="s">
        <v>162</v>
      </c>
      <c r="G14" s="108">
        <v>750810</v>
      </c>
      <c r="H14" s="103"/>
    </row>
    <row r="15" spans="1:8" s="6" customFormat="1" ht="13.2" x14ac:dyDescent="0.3">
      <c r="A15" s="97">
        <v>40960</v>
      </c>
      <c r="B15" s="48">
        <v>33223</v>
      </c>
      <c r="C15" s="98" t="s">
        <v>163</v>
      </c>
      <c r="D15" s="98" t="s">
        <v>150</v>
      </c>
      <c r="E15" s="98" t="s">
        <v>164</v>
      </c>
      <c r="F15" s="99">
        <v>1875</v>
      </c>
      <c r="G15" s="108">
        <v>146805.88</v>
      </c>
      <c r="H15" s="103">
        <f>SUM(G14:G15)</f>
        <v>897615.88</v>
      </c>
    </row>
    <row r="16" spans="1:8" s="6" customFormat="1" ht="13.2" x14ac:dyDescent="0.3">
      <c r="A16" s="171">
        <v>40994</v>
      </c>
      <c r="B16" s="172">
        <v>34402</v>
      </c>
      <c r="C16" s="173" t="s">
        <v>193</v>
      </c>
      <c r="D16" s="173" t="s">
        <v>150</v>
      </c>
      <c r="E16" s="173" t="s">
        <v>151</v>
      </c>
      <c r="F16" s="174" t="s">
        <v>165</v>
      </c>
      <c r="G16" s="169">
        <v>279212</v>
      </c>
      <c r="H16" s="170">
        <f>G16</f>
        <v>279212</v>
      </c>
    </row>
    <row r="17" spans="1:8" s="6" customFormat="1" ht="13.2" x14ac:dyDescent="0.3">
      <c r="A17" s="36">
        <v>41011</v>
      </c>
      <c r="B17" s="33">
        <v>34739</v>
      </c>
      <c r="C17" s="38" t="s">
        <v>166</v>
      </c>
      <c r="D17" s="98" t="s">
        <v>150</v>
      </c>
      <c r="E17" s="98" t="s">
        <v>142</v>
      </c>
      <c r="F17" s="33" t="s">
        <v>167</v>
      </c>
      <c r="G17" s="108">
        <v>229871.4</v>
      </c>
      <c r="H17" s="103"/>
    </row>
    <row r="18" spans="1:8" s="6" customFormat="1" ht="13.2" x14ac:dyDescent="0.3">
      <c r="A18" s="97">
        <v>41019</v>
      </c>
      <c r="B18" s="48">
        <v>35069</v>
      </c>
      <c r="C18" s="38" t="s">
        <v>168</v>
      </c>
      <c r="D18" s="98" t="s">
        <v>150</v>
      </c>
      <c r="E18" s="98" t="s">
        <v>169</v>
      </c>
      <c r="F18" s="50" t="s">
        <v>170</v>
      </c>
      <c r="G18" s="108">
        <v>149640</v>
      </c>
      <c r="H18" s="103">
        <f>SUM(G17:G18)</f>
        <v>379511.4</v>
      </c>
    </row>
    <row r="19" spans="1:8" s="6" customFormat="1" ht="13.2" x14ac:dyDescent="0.3">
      <c r="A19" s="171">
        <v>41082</v>
      </c>
      <c r="B19" s="172">
        <v>37894</v>
      </c>
      <c r="C19" s="173" t="s">
        <v>211</v>
      </c>
      <c r="D19" s="173" t="s">
        <v>209</v>
      </c>
      <c r="E19" s="173"/>
      <c r="F19" s="174"/>
      <c r="G19" s="169">
        <v>14338.66</v>
      </c>
      <c r="H19" s="170"/>
    </row>
    <row r="20" spans="1:8" s="6" customFormat="1" ht="13.2" x14ac:dyDescent="0.3">
      <c r="A20" s="171">
        <v>41087</v>
      </c>
      <c r="B20" s="172">
        <v>38098</v>
      </c>
      <c r="C20" s="173" t="s">
        <v>212</v>
      </c>
      <c r="D20" s="173" t="s">
        <v>209</v>
      </c>
      <c r="E20" s="173"/>
      <c r="F20" s="174"/>
      <c r="G20" s="169">
        <v>22741.38</v>
      </c>
      <c r="H20" s="170"/>
    </row>
    <row r="21" spans="1:8" s="6" customFormat="1" ht="13.2" x14ac:dyDescent="0.3">
      <c r="A21" s="171">
        <v>41088</v>
      </c>
      <c r="B21" s="172">
        <v>38138</v>
      </c>
      <c r="C21" s="173" t="s">
        <v>210</v>
      </c>
      <c r="D21" s="173" t="s">
        <v>209</v>
      </c>
      <c r="E21" s="173"/>
      <c r="F21" s="174"/>
      <c r="G21" s="169">
        <v>149640</v>
      </c>
      <c r="H21" s="170">
        <f>SUM(G19:G21)</f>
        <v>186720.04</v>
      </c>
    </row>
    <row r="22" spans="1:8" s="5" customFormat="1" ht="13.2" x14ac:dyDescent="0.3">
      <c r="A22" s="97">
        <v>41093</v>
      </c>
      <c r="B22" s="126">
        <v>38897</v>
      </c>
      <c r="C22" s="38" t="s">
        <v>220</v>
      </c>
      <c r="D22" s="127" t="s">
        <v>209</v>
      </c>
      <c r="E22" s="114"/>
      <c r="F22" s="113"/>
      <c r="G22" s="121">
        <v>12833.5</v>
      </c>
      <c r="H22" s="125"/>
    </row>
    <row r="23" spans="1:8" s="5" customFormat="1" ht="13.2" x14ac:dyDescent="0.3">
      <c r="A23" s="97">
        <v>41101</v>
      </c>
      <c r="B23" s="126">
        <v>39717</v>
      </c>
      <c r="C23" s="6" t="s">
        <v>218</v>
      </c>
      <c r="D23" s="127" t="s">
        <v>209</v>
      </c>
      <c r="E23" s="114"/>
      <c r="F23" s="113"/>
      <c r="G23" s="6">
        <v>13641.6</v>
      </c>
      <c r="H23" s="125"/>
    </row>
    <row r="24" spans="1:8" s="6" customFormat="1" ht="13.2" x14ac:dyDescent="0.3">
      <c r="A24" s="97">
        <v>41104</v>
      </c>
      <c r="B24" s="126">
        <v>41729</v>
      </c>
      <c r="C24" s="127" t="s">
        <v>219</v>
      </c>
      <c r="D24" s="127" t="s">
        <v>209</v>
      </c>
      <c r="E24" s="121"/>
      <c r="G24" s="121">
        <v>19488</v>
      </c>
      <c r="H24" s="116">
        <f>SUM(G22:G24)</f>
        <v>45963.1</v>
      </c>
    </row>
    <row r="25" spans="1:8" x14ac:dyDescent="0.35">
      <c r="A25" s="110">
        <v>41185</v>
      </c>
      <c r="B25" s="141"/>
      <c r="C25" s="142" t="s">
        <v>255</v>
      </c>
      <c r="D25" s="111" t="s">
        <v>90</v>
      </c>
      <c r="E25" s="114"/>
      <c r="F25" s="113"/>
      <c r="G25" s="115">
        <v>18263.560000000001</v>
      </c>
      <c r="H25" s="116">
        <f>G25</f>
        <v>18263.560000000001</v>
      </c>
    </row>
    <row r="26" spans="1:8" x14ac:dyDescent="0.35">
      <c r="A26" s="110">
        <v>41262</v>
      </c>
      <c r="B26" s="141"/>
      <c r="C26" s="142" t="s">
        <v>257</v>
      </c>
      <c r="D26" s="111" t="s">
        <v>90</v>
      </c>
      <c r="E26" s="114"/>
      <c r="F26" s="113"/>
      <c r="G26" s="115">
        <v>18263.560000000001</v>
      </c>
      <c r="H26" s="116">
        <f>G26</f>
        <v>18263.560000000001</v>
      </c>
    </row>
    <row r="27" spans="1:8" ht="15" thickBot="1" x14ac:dyDescent="0.4">
      <c r="A27" s="110"/>
      <c r="B27" s="141"/>
      <c r="C27" s="142"/>
      <c r="D27" s="111"/>
      <c r="E27" s="114"/>
      <c r="F27" s="113"/>
      <c r="G27" s="115"/>
      <c r="H27" s="116"/>
    </row>
    <row r="28" spans="1:8" ht="15" thickBot="1" x14ac:dyDescent="0.4">
      <c r="A28" s="21"/>
      <c r="B28" s="21"/>
      <c r="C28" s="21"/>
      <c r="D28" s="129" t="s">
        <v>190</v>
      </c>
      <c r="E28" s="84"/>
      <c r="F28" s="85"/>
      <c r="G28" s="107">
        <f>SUM(G10:G26)</f>
        <v>2684944.8200000003</v>
      </c>
      <c r="H28" s="107">
        <f>H13+H15+H16+H18+H21+H24+H25+H26</f>
        <v>2684944.8200000003</v>
      </c>
    </row>
    <row r="29" spans="1:8" x14ac:dyDescent="0.35">
      <c r="A29" s="26"/>
      <c r="B29" s="26"/>
      <c r="C29" s="26"/>
      <c r="D29" s="49"/>
      <c r="E29" s="42"/>
    </row>
    <row r="30" spans="1:8" hidden="1" x14ac:dyDescent="0.35">
      <c r="A30" s="26"/>
      <c r="B30" s="26"/>
      <c r="C30" s="26"/>
      <c r="D30" s="49" t="s">
        <v>1</v>
      </c>
      <c r="E30" s="42" t="s">
        <v>1</v>
      </c>
    </row>
  </sheetData>
  <phoneticPr fontId="26" type="noConversion"/>
  <pageMargins left="0.1701388888888889" right="0" top="0.3298611111111111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G23"/>
  <sheetViews>
    <sheetView zoomScale="86" zoomScaleNormal="86" workbookViewId="0">
      <selection activeCell="A17" sqref="A17"/>
    </sheetView>
  </sheetViews>
  <sheetFormatPr baseColWidth="10" defaultColWidth="11.5546875" defaultRowHeight="14.4" x14ac:dyDescent="0.35"/>
  <cols>
    <col min="1" max="1" width="12.109375" style="2" customWidth="1"/>
    <col min="2" max="2" width="12.6640625" style="1" hidden="1" customWidth="1"/>
    <col min="3" max="4" width="33.33203125" style="1" customWidth="1"/>
    <col min="5" max="5" width="33.33203125" style="1" hidden="1" customWidth="1"/>
    <col min="6" max="6" width="11.5546875" style="2" hidden="1" customWidth="1"/>
    <col min="7" max="7" width="12.6640625" style="8" customWidth="1"/>
    <col min="8" max="16384" width="11.5546875" style="1"/>
  </cols>
  <sheetData>
    <row r="1" spans="1:7" ht="18" x14ac:dyDescent="0.35">
      <c r="A1" s="176" t="s">
        <v>2</v>
      </c>
      <c r="B1" s="14"/>
      <c r="C1" s="4"/>
      <c r="D1" s="4"/>
      <c r="E1" s="4"/>
      <c r="F1" s="15"/>
      <c r="G1" s="10"/>
    </row>
    <row r="2" spans="1:7" ht="16.2" x14ac:dyDescent="0.35">
      <c r="A2" s="19" t="s">
        <v>5</v>
      </c>
      <c r="B2" s="12"/>
      <c r="C2" s="12"/>
      <c r="D2" s="12"/>
      <c r="E2" s="12"/>
      <c r="F2" s="19"/>
      <c r="G2" s="10"/>
    </row>
    <row r="3" spans="1:7" ht="16.2" x14ac:dyDescent="0.35">
      <c r="A3" s="19"/>
      <c r="B3" s="12"/>
      <c r="C3" s="12"/>
      <c r="D3" s="12"/>
      <c r="E3" s="12"/>
      <c r="F3" s="19"/>
      <c r="G3" s="10"/>
    </row>
    <row r="4" spans="1:7" s="90" customFormat="1" ht="21" customHeight="1" x14ac:dyDescent="0.25">
      <c r="A4" s="87" t="s">
        <v>7</v>
      </c>
      <c r="B4" s="87"/>
      <c r="C4" s="87"/>
      <c r="D4" s="87"/>
      <c r="E4" s="87"/>
      <c r="F4" s="88"/>
      <c r="G4" s="88" t="s">
        <v>9</v>
      </c>
    </row>
    <row r="5" spans="1:7" s="90" customFormat="1" ht="21" customHeight="1" x14ac:dyDescent="0.25">
      <c r="A5" s="87" t="s">
        <v>10</v>
      </c>
      <c r="B5" s="87" t="s">
        <v>8</v>
      </c>
      <c r="C5" s="87" t="s">
        <v>12</v>
      </c>
      <c r="D5" s="87" t="s">
        <v>13</v>
      </c>
      <c r="E5" s="87" t="s">
        <v>14</v>
      </c>
      <c r="F5" s="87" t="s">
        <v>15</v>
      </c>
      <c r="G5" s="88" t="s">
        <v>16</v>
      </c>
    </row>
    <row r="6" spans="1:7" s="90" customFormat="1" ht="21" customHeight="1" x14ac:dyDescent="0.25">
      <c r="A6" s="81"/>
      <c r="B6" s="81"/>
      <c r="C6" s="81"/>
      <c r="D6" s="81"/>
      <c r="E6" s="81"/>
      <c r="F6" s="81"/>
      <c r="G6" s="89"/>
    </row>
    <row r="7" spans="1:7" ht="20.25" customHeight="1" x14ac:dyDescent="0.35">
      <c r="A7" s="177">
        <v>41019</v>
      </c>
      <c r="B7" s="117">
        <v>35068</v>
      </c>
      <c r="C7" s="112" t="s">
        <v>171</v>
      </c>
      <c r="D7" s="112" t="s">
        <v>105</v>
      </c>
      <c r="E7" s="112" t="s">
        <v>192</v>
      </c>
      <c r="F7" s="118" t="s">
        <v>172</v>
      </c>
      <c r="G7" s="119">
        <v>94134</v>
      </c>
    </row>
    <row r="8" spans="1:7" ht="20.25" customHeight="1" x14ac:dyDescent="0.35">
      <c r="A8" s="20"/>
      <c r="B8" s="20"/>
      <c r="C8" s="20"/>
      <c r="D8" s="20"/>
      <c r="E8" s="20"/>
      <c r="F8" s="20"/>
      <c r="G8" s="105"/>
    </row>
    <row r="9" spans="1:7" ht="20.25" customHeight="1" thickBot="1" x14ac:dyDescent="0.4">
      <c r="A9" s="43"/>
      <c r="B9" s="43"/>
      <c r="C9" s="43"/>
      <c r="D9" s="43"/>
      <c r="E9" s="43"/>
      <c r="F9" s="43"/>
      <c r="G9" s="109"/>
    </row>
    <row r="10" spans="1:7" ht="20.25" customHeight="1" thickBot="1" x14ac:dyDescent="0.4">
      <c r="A10" s="43"/>
      <c r="B10" s="43"/>
      <c r="C10" s="43"/>
      <c r="D10" s="129" t="s">
        <v>190</v>
      </c>
      <c r="E10" s="84"/>
      <c r="F10" s="85"/>
      <c r="G10" s="107">
        <f>SUM(G7:G9)</f>
        <v>94134</v>
      </c>
    </row>
    <row r="11" spans="1:7" ht="20.25" customHeight="1" x14ac:dyDescent="0.35"/>
    <row r="12" spans="1:7" ht="20.25" customHeight="1" x14ac:dyDescent="0.35"/>
    <row r="13" spans="1:7" ht="20.25" customHeight="1" x14ac:dyDescent="0.35"/>
    <row r="14" spans="1:7" ht="20.25" customHeight="1" x14ac:dyDescent="0.35"/>
    <row r="15" spans="1:7" ht="20.25" customHeight="1" x14ac:dyDescent="0.35"/>
    <row r="16" spans="1:7" ht="20.25" customHeight="1" x14ac:dyDescent="0.35"/>
    <row r="17" ht="20.25" customHeight="1" x14ac:dyDescent="0.35"/>
    <row r="18" ht="20.25" customHeight="1" x14ac:dyDescent="0.35"/>
    <row r="19" ht="20.25" customHeight="1" x14ac:dyDescent="0.35"/>
    <row r="20" ht="20.25" customHeight="1" x14ac:dyDescent="0.35"/>
    <row r="21" ht="20.25" customHeight="1" x14ac:dyDescent="0.35"/>
    <row r="22" ht="20.25" customHeight="1" x14ac:dyDescent="0.35"/>
    <row r="23" ht="20.25" customHeight="1" x14ac:dyDescent="0.35"/>
  </sheetData>
  <phoneticPr fontId="26" type="noConversion"/>
  <pageMargins left="0.39370078740157483" right="0.15748031496062992" top="0.51181102362204722" bottom="0.43307086614173229" header="0.51181102362204722" footer="0.51181102362204722"/>
  <pageSetup paperSize="119" scale="62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53"/>
  <sheetViews>
    <sheetView topLeftCell="A41" workbookViewId="0">
      <selection activeCell="D56" sqref="D56"/>
    </sheetView>
  </sheetViews>
  <sheetFormatPr baseColWidth="10" defaultColWidth="11.44140625" defaultRowHeight="14.4" x14ac:dyDescent="0.35"/>
  <cols>
    <col min="1" max="1" width="4.109375" style="51" customWidth="1"/>
    <col min="2" max="2" width="6.6640625" style="52" customWidth="1"/>
    <col min="3" max="3" width="34" style="71" customWidth="1"/>
    <col min="4" max="4" width="32.44140625" style="71" customWidth="1"/>
    <col min="5" max="5" width="17.88671875" style="51" customWidth="1"/>
    <col min="6" max="6" width="22.44140625" style="51" customWidth="1"/>
    <col min="7" max="7" width="21.109375" style="51" customWidth="1"/>
    <col min="8" max="8" width="12.6640625" style="51" customWidth="1"/>
    <col min="9" max="9" width="15.109375" style="51" customWidth="1"/>
    <col min="10" max="10" width="31.33203125" style="51" hidden="1" customWidth="1"/>
    <col min="11" max="16384" width="11.44140625" style="51"/>
  </cols>
  <sheetData>
    <row r="4" spans="2:11" ht="15" thickBot="1" x14ac:dyDescent="0.4"/>
    <row r="5" spans="2:11" ht="15" customHeight="1" x14ac:dyDescent="0.35">
      <c r="B5" s="52" t="s">
        <v>1</v>
      </c>
      <c r="C5" s="189" t="s">
        <v>2</v>
      </c>
      <c r="D5" s="190"/>
      <c r="E5" s="190"/>
      <c r="F5" s="190"/>
      <c r="G5" s="190"/>
      <c r="H5" s="190"/>
      <c r="I5" s="191"/>
      <c r="J5" s="70"/>
    </row>
    <row r="6" spans="2:11" ht="16.2" x14ac:dyDescent="0.35">
      <c r="C6" s="192" t="s">
        <v>84</v>
      </c>
      <c r="D6" s="193"/>
      <c r="E6" s="193"/>
      <c r="F6" s="193"/>
      <c r="G6" s="193"/>
      <c r="H6" s="193"/>
      <c r="I6" s="194"/>
      <c r="J6" s="70"/>
    </row>
    <row r="7" spans="2:11" s="58" customFormat="1" ht="21" customHeight="1" thickBot="1" x14ac:dyDescent="0.3">
      <c r="B7" s="69"/>
      <c r="C7" s="195" t="s">
        <v>83</v>
      </c>
      <c r="D7" s="196"/>
      <c r="E7" s="196"/>
      <c r="F7" s="196"/>
      <c r="G7" s="196"/>
      <c r="H7" s="196"/>
      <c r="I7" s="197"/>
      <c r="J7" s="57"/>
    </row>
    <row r="8" spans="2:11" ht="15" hidden="1" thickBot="1" x14ac:dyDescent="0.4"/>
    <row r="9" spans="2:11" ht="15" hidden="1" thickBot="1" x14ac:dyDescent="0.4">
      <c r="E9" s="198" t="s">
        <v>82</v>
      </c>
      <c r="F9" s="199"/>
      <c r="J9" s="68"/>
    </row>
    <row r="10" spans="2:11" hidden="1" x14ac:dyDescent="0.35"/>
    <row r="11" spans="2:11" ht="15" thickBot="1" x14ac:dyDescent="0.4">
      <c r="C11" s="200" t="s">
        <v>173</v>
      </c>
      <c r="D11" s="202"/>
    </row>
    <row r="12" spans="2:11" x14ac:dyDescent="0.35">
      <c r="B12" s="72"/>
      <c r="C12" s="72"/>
      <c r="D12" s="72"/>
      <c r="E12" s="67"/>
      <c r="F12" s="67"/>
      <c r="G12" s="67"/>
      <c r="H12" s="67"/>
      <c r="I12" s="67"/>
      <c r="J12" s="66"/>
      <c r="K12" s="52"/>
    </row>
    <row r="13" spans="2:11" x14ac:dyDescent="0.35">
      <c r="B13" s="65" t="s">
        <v>11</v>
      </c>
      <c r="C13" s="65" t="s">
        <v>81</v>
      </c>
      <c r="D13" s="65" t="s">
        <v>86</v>
      </c>
      <c r="E13" s="65" t="s">
        <v>80</v>
      </c>
      <c r="F13" s="65" t="s">
        <v>79</v>
      </c>
      <c r="G13" s="65" t="s">
        <v>78</v>
      </c>
      <c r="H13" s="65" t="s">
        <v>77</v>
      </c>
      <c r="I13" s="65" t="s">
        <v>76</v>
      </c>
      <c r="J13" s="64" t="s">
        <v>19</v>
      </c>
      <c r="K13" s="52"/>
    </row>
    <row r="14" spans="2:11" ht="15" thickBot="1" x14ac:dyDescent="0.4">
      <c r="B14" s="74" t="s">
        <v>85</v>
      </c>
      <c r="C14" s="73"/>
      <c r="D14" s="73"/>
      <c r="E14" s="63"/>
      <c r="F14" s="63"/>
      <c r="G14" s="63"/>
      <c r="H14" s="62"/>
      <c r="I14" s="62"/>
      <c r="J14" s="61"/>
      <c r="K14" s="52"/>
    </row>
    <row r="15" spans="2:11" s="58" customFormat="1" ht="30.75" customHeight="1" x14ac:dyDescent="0.25">
      <c r="B15" s="56">
        <v>1</v>
      </c>
      <c r="C15" s="55" t="s">
        <v>75</v>
      </c>
      <c r="D15" s="75" t="s">
        <v>87</v>
      </c>
      <c r="E15" s="54" t="s">
        <v>74</v>
      </c>
      <c r="F15" s="54" t="s">
        <v>73</v>
      </c>
      <c r="G15" s="54" t="s">
        <v>72</v>
      </c>
      <c r="H15" s="54">
        <v>2003</v>
      </c>
      <c r="I15" s="54" t="s">
        <v>179</v>
      </c>
      <c r="J15" s="60" t="s">
        <v>23</v>
      </c>
      <c r="K15" s="59"/>
    </row>
    <row r="16" spans="2:11" s="58" customFormat="1" ht="30.75" customHeight="1" x14ac:dyDescent="0.25">
      <c r="B16" s="56">
        <v>2</v>
      </c>
      <c r="C16" s="55" t="s">
        <v>71</v>
      </c>
      <c r="D16" s="55" t="s">
        <v>17</v>
      </c>
      <c r="E16" s="54" t="s">
        <v>21</v>
      </c>
      <c r="F16" s="54" t="s">
        <v>61</v>
      </c>
      <c r="G16" s="54" t="s">
        <v>70</v>
      </c>
      <c r="H16" s="54">
        <v>2004</v>
      </c>
      <c r="I16" s="54" t="s">
        <v>69</v>
      </c>
      <c r="J16" s="54" t="s">
        <v>22</v>
      </c>
      <c r="K16" s="59"/>
    </row>
    <row r="17" spans="2:10" s="58" customFormat="1" ht="30.75" customHeight="1" x14ac:dyDescent="0.25">
      <c r="B17" s="56">
        <v>3</v>
      </c>
      <c r="C17" s="76" t="s">
        <v>68</v>
      </c>
      <c r="D17" s="55" t="s">
        <v>36</v>
      </c>
      <c r="E17" s="54" t="s">
        <v>20</v>
      </c>
      <c r="F17" s="54" t="s">
        <v>64</v>
      </c>
      <c r="G17" s="54" t="s">
        <v>63</v>
      </c>
      <c r="H17" s="54">
        <v>2006</v>
      </c>
      <c r="I17" s="54" t="s">
        <v>175</v>
      </c>
      <c r="J17" s="54" t="s">
        <v>24</v>
      </c>
    </row>
    <row r="18" spans="2:10" s="58" customFormat="1" ht="30.75" customHeight="1" x14ac:dyDescent="0.25">
      <c r="B18" s="56">
        <v>4</v>
      </c>
      <c r="C18" s="55" t="s">
        <v>67</v>
      </c>
      <c r="D18" s="55" t="s">
        <v>0</v>
      </c>
      <c r="E18" s="54" t="s">
        <v>20</v>
      </c>
      <c r="F18" s="54" t="s">
        <v>64</v>
      </c>
      <c r="G18" s="54" t="s">
        <v>63</v>
      </c>
      <c r="H18" s="54">
        <v>2006</v>
      </c>
      <c r="I18" s="54" t="s">
        <v>176</v>
      </c>
      <c r="J18" s="54" t="s">
        <v>25</v>
      </c>
    </row>
    <row r="19" spans="2:10" s="58" customFormat="1" ht="30.75" customHeight="1" x14ac:dyDescent="0.25">
      <c r="B19" s="56">
        <v>5</v>
      </c>
      <c r="C19" s="55" t="s">
        <v>66</v>
      </c>
      <c r="D19" s="55" t="s">
        <v>88</v>
      </c>
      <c r="E19" s="54" t="s">
        <v>20</v>
      </c>
      <c r="F19" s="54" t="s">
        <v>64</v>
      </c>
      <c r="G19" s="54" t="s">
        <v>63</v>
      </c>
      <c r="H19" s="54">
        <v>2006</v>
      </c>
      <c r="I19" s="54" t="s">
        <v>177</v>
      </c>
      <c r="J19" s="54" t="s">
        <v>26</v>
      </c>
    </row>
    <row r="20" spans="2:10" s="58" customFormat="1" ht="30.75" customHeight="1" x14ac:dyDescent="0.25">
      <c r="B20" s="56">
        <v>6</v>
      </c>
      <c r="C20" s="55" t="s">
        <v>65</v>
      </c>
      <c r="D20" s="55" t="s">
        <v>18</v>
      </c>
      <c r="E20" s="54" t="s">
        <v>20</v>
      </c>
      <c r="F20" s="54" t="s">
        <v>64</v>
      </c>
      <c r="G20" s="54" t="s">
        <v>63</v>
      </c>
      <c r="H20" s="54">
        <v>2006</v>
      </c>
      <c r="I20" s="54" t="s">
        <v>178</v>
      </c>
      <c r="J20" s="54" t="s">
        <v>27</v>
      </c>
    </row>
    <row r="21" spans="2:10" s="58" customFormat="1" ht="30.75" customHeight="1" x14ac:dyDescent="0.25">
      <c r="B21" s="56">
        <v>7</v>
      </c>
      <c r="C21" s="55" t="s">
        <v>62</v>
      </c>
      <c r="D21" s="55" t="s">
        <v>89</v>
      </c>
      <c r="E21" s="54" t="s">
        <v>21</v>
      </c>
      <c r="F21" s="54" t="s">
        <v>61</v>
      </c>
      <c r="G21" s="54" t="s">
        <v>44</v>
      </c>
      <c r="H21" s="54">
        <v>2008</v>
      </c>
      <c r="I21" s="54" t="s">
        <v>60</v>
      </c>
      <c r="J21" s="54" t="s">
        <v>28</v>
      </c>
    </row>
    <row r="22" spans="2:10" s="53" customFormat="1" ht="30.75" customHeight="1" x14ac:dyDescent="0.25">
      <c r="B22" s="56">
        <v>8</v>
      </c>
      <c r="C22" s="55" t="s">
        <v>59</v>
      </c>
      <c r="D22" s="55" t="s">
        <v>89</v>
      </c>
      <c r="E22" s="54" t="s">
        <v>21</v>
      </c>
      <c r="F22" s="54" t="s">
        <v>45</v>
      </c>
      <c r="G22" s="54" t="s">
        <v>58</v>
      </c>
      <c r="H22" s="54">
        <v>2009</v>
      </c>
      <c r="I22" s="54" t="s">
        <v>57</v>
      </c>
      <c r="J22" s="54" t="s">
        <v>29</v>
      </c>
    </row>
    <row r="23" spans="2:10" s="53" customFormat="1" ht="30.75" customHeight="1" x14ac:dyDescent="0.25">
      <c r="B23" s="56">
        <v>9</v>
      </c>
      <c r="C23" s="55" t="s">
        <v>56</v>
      </c>
      <c r="D23" s="55" t="s">
        <v>18</v>
      </c>
      <c r="E23" s="54" t="s">
        <v>21</v>
      </c>
      <c r="F23" s="54" t="s">
        <v>45</v>
      </c>
      <c r="G23" s="54" t="s">
        <v>53</v>
      </c>
      <c r="H23" s="54">
        <v>2009</v>
      </c>
      <c r="I23" s="54" t="s">
        <v>55</v>
      </c>
      <c r="J23" s="54" t="s">
        <v>30</v>
      </c>
    </row>
    <row r="24" spans="2:10" s="53" customFormat="1" ht="30.75" customHeight="1" x14ac:dyDescent="0.25">
      <c r="B24" s="56">
        <v>10</v>
      </c>
      <c r="C24" s="55" t="s">
        <v>54</v>
      </c>
      <c r="D24" s="55" t="s">
        <v>89</v>
      </c>
      <c r="E24" s="54" t="s">
        <v>21</v>
      </c>
      <c r="F24" s="54" t="s">
        <v>45</v>
      </c>
      <c r="G24" s="54" t="s">
        <v>53</v>
      </c>
      <c r="H24" s="54">
        <v>2009</v>
      </c>
      <c r="I24" s="54" t="s">
        <v>52</v>
      </c>
      <c r="J24" s="54" t="s">
        <v>31</v>
      </c>
    </row>
    <row r="25" spans="2:10" s="53" customFormat="1" ht="30.75" customHeight="1" x14ac:dyDescent="0.25">
      <c r="B25" s="56">
        <v>11</v>
      </c>
      <c r="C25" s="55" t="s">
        <v>51</v>
      </c>
      <c r="D25" s="55" t="s">
        <v>89</v>
      </c>
      <c r="E25" s="54" t="s">
        <v>21</v>
      </c>
      <c r="F25" s="54" t="s">
        <v>45</v>
      </c>
      <c r="G25" s="54" t="s">
        <v>50</v>
      </c>
      <c r="H25" s="54">
        <v>2009</v>
      </c>
      <c r="I25" s="54" t="s">
        <v>49</v>
      </c>
      <c r="J25" s="54" t="s">
        <v>32</v>
      </c>
    </row>
    <row r="26" spans="2:10" s="53" customFormat="1" ht="30.75" customHeight="1" x14ac:dyDescent="0.25">
      <c r="B26" s="56">
        <v>12</v>
      </c>
      <c r="C26" s="55" t="s">
        <v>48</v>
      </c>
      <c r="D26" s="55" t="s">
        <v>89</v>
      </c>
      <c r="E26" s="54" t="s">
        <v>21</v>
      </c>
      <c r="F26" s="54" t="s">
        <v>45</v>
      </c>
      <c r="G26" s="54" t="s">
        <v>44</v>
      </c>
      <c r="H26" s="54">
        <v>2009</v>
      </c>
      <c r="I26" s="54" t="s">
        <v>47</v>
      </c>
      <c r="J26" s="54" t="s">
        <v>33</v>
      </c>
    </row>
    <row r="27" spans="2:10" s="53" customFormat="1" ht="30.75" customHeight="1" x14ac:dyDescent="0.25">
      <c r="B27" s="56">
        <v>13</v>
      </c>
      <c r="C27" s="55" t="s">
        <v>46</v>
      </c>
      <c r="D27" s="55" t="s">
        <v>89</v>
      </c>
      <c r="E27" s="54" t="s">
        <v>21</v>
      </c>
      <c r="F27" s="54" t="s">
        <v>45</v>
      </c>
      <c r="G27" s="54" t="s">
        <v>44</v>
      </c>
      <c r="H27" s="54">
        <v>2009</v>
      </c>
      <c r="I27" s="54" t="s">
        <v>43</v>
      </c>
      <c r="J27" s="54" t="s">
        <v>34</v>
      </c>
    </row>
    <row r="28" spans="2:10" s="53" customFormat="1" ht="30.75" customHeight="1" x14ac:dyDescent="0.25">
      <c r="B28" s="56">
        <v>14</v>
      </c>
      <c r="C28" s="55" t="s">
        <v>35</v>
      </c>
      <c r="D28" s="55" t="s">
        <v>90</v>
      </c>
      <c r="E28" s="54" t="s">
        <v>20</v>
      </c>
      <c r="F28" s="54" t="s">
        <v>41</v>
      </c>
      <c r="G28" s="54" t="s">
        <v>42</v>
      </c>
      <c r="H28" s="54">
        <v>2011</v>
      </c>
      <c r="I28" s="54" t="s">
        <v>174</v>
      </c>
      <c r="J28" s="54" t="s">
        <v>37</v>
      </c>
    </row>
    <row r="29" spans="2:10" s="53" customFormat="1" ht="30.75" hidden="1" customHeight="1" x14ac:dyDescent="0.25">
      <c r="B29" s="56"/>
      <c r="C29" s="55"/>
      <c r="D29" s="55"/>
      <c r="E29" s="54"/>
      <c r="F29" s="54"/>
      <c r="G29" s="54"/>
      <c r="H29" s="54"/>
      <c r="I29" s="54"/>
      <c r="J29" s="54"/>
    </row>
    <row r="31" spans="2:10" ht="15" thickBot="1" x14ac:dyDescent="0.4"/>
    <row r="32" spans="2:10" ht="15" customHeight="1" x14ac:dyDescent="0.35">
      <c r="B32" s="52" t="s">
        <v>1</v>
      </c>
      <c r="C32" s="189" t="s">
        <v>2</v>
      </c>
      <c r="D32" s="190"/>
      <c r="E32" s="190"/>
      <c r="F32" s="190"/>
      <c r="G32" s="190"/>
      <c r="H32" s="190"/>
      <c r="I32" s="191"/>
      <c r="J32" s="70"/>
    </row>
    <row r="33" spans="2:11" ht="16.2" x14ac:dyDescent="0.35">
      <c r="C33" s="192" t="s">
        <v>84</v>
      </c>
      <c r="D33" s="193"/>
      <c r="E33" s="193"/>
      <c r="F33" s="193"/>
      <c r="G33" s="193"/>
      <c r="H33" s="193"/>
      <c r="I33" s="194"/>
      <c r="J33" s="70"/>
    </row>
    <row r="34" spans="2:11" s="58" customFormat="1" ht="21" customHeight="1" thickBot="1" x14ac:dyDescent="0.3">
      <c r="B34" s="69"/>
      <c r="C34" s="195" t="s">
        <v>83</v>
      </c>
      <c r="D34" s="196"/>
      <c r="E34" s="196"/>
      <c r="F34" s="196"/>
      <c r="G34" s="196"/>
      <c r="H34" s="196"/>
      <c r="I34" s="197"/>
      <c r="J34" s="57"/>
    </row>
    <row r="35" spans="2:11" ht="15" hidden="1" thickBot="1" x14ac:dyDescent="0.4"/>
    <row r="36" spans="2:11" ht="15" hidden="1" thickBot="1" x14ac:dyDescent="0.4">
      <c r="E36" s="198" t="s">
        <v>82</v>
      </c>
      <c r="F36" s="199"/>
      <c r="J36" s="68"/>
    </row>
    <row r="37" spans="2:11" ht="15" hidden="1" thickBot="1" x14ac:dyDescent="0.4"/>
    <row r="38" spans="2:11" ht="15" thickBot="1" x14ac:dyDescent="0.4">
      <c r="C38" s="200" t="s">
        <v>173</v>
      </c>
      <c r="D38" s="201"/>
      <c r="E38" s="155" t="s">
        <v>251</v>
      </c>
    </row>
    <row r="39" spans="2:11" x14ac:dyDescent="0.35">
      <c r="B39" s="72"/>
      <c r="C39" s="72"/>
      <c r="D39" s="72"/>
      <c r="E39" s="154"/>
      <c r="F39" s="67"/>
      <c r="G39" s="67"/>
      <c r="H39" s="67"/>
      <c r="I39" s="67"/>
      <c r="J39" s="66"/>
      <c r="K39" s="52"/>
    </row>
    <row r="40" spans="2:11" x14ac:dyDescent="0.35">
      <c r="B40" s="65" t="s">
        <v>11</v>
      </c>
      <c r="C40" s="65" t="s">
        <v>81</v>
      </c>
      <c r="D40" s="65" t="s">
        <v>86</v>
      </c>
      <c r="E40" s="65" t="s">
        <v>80</v>
      </c>
      <c r="F40" s="65" t="s">
        <v>79</v>
      </c>
      <c r="G40" s="65" t="s">
        <v>78</v>
      </c>
      <c r="H40" s="65" t="s">
        <v>77</v>
      </c>
      <c r="I40" s="65" t="s">
        <v>76</v>
      </c>
      <c r="J40" s="64" t="s">
        <v>19</v>
      </c>
      <c r="K40" s="52"/>
    </row>
    <row r="41" spans="2:11" ht="15" thickBot="1" x14ac:dyDescent="0.4">
      <c r="B41" s="74" t="s">
        <v>85</v>
      </c>
      <c r="C41" s="73"/>
      <c r="D41" s="73"/>
      <c r="E41" s="63"/>
      <c r="F41" s="63"/>
      <c r="G41" s="63"/>
      <c r="H41" s="62"/>
      <c r="I41" s="62"/>
      <c r="J41" s="61"/>
      <c r="K41" s="52"/>
    </row>
    <row r="42" spans="2:11" s="58" customFormat="1" ht="30.75" customHeight="1" x14ac:dyDescent="0.25">
      <c r="B42" s="56">
        <v>1</v>
      </c>
      <c r="C42" s="55" t="s">
        <v>75</v>
      </c>
      <c r="D42" s="75" t="s">
        <v>87</v>
      </c>
      <c r="E42" s="54" t="s">
        <v>74</v>
      </c>
      <c r="F42" s="54" t="s">
        <v>73</v>
      </c>
      <c r="G42" s="54" t="s">
        <v>72</v>
      </c>
      <c r="H42" s="54">
        <v>2003</v>
      </c>
      <c r="I42" s="54" t="s">
        <v>179</v>
      </c>
      <c r="J42" s="60" t="s">
        <v>23</v>
      </c>
      <c r="K42" s="59"/>
    </row>
    <row r="43" spans="2:11" s="58" customFormat="1" ht="30.75" customHeight="1" x14ac:dyDescent="0.25">
      <c r="B43" s="56">
        <v>2</v>
      </c>
      <c r="C43" s="55" t="s">
        <v>71</v>
      </c>
      <c r="D43" s="55" t="s">
        <v>17</v>
      </c>
      <c r="E43" s="54" t="s">
        <v>21</v>
      </c>
      <c r="F43" s="54" t="s">
        <v>61</v>
      </c>
      <c r="G43" s="54" t="s">
        <v>70</v>
      </c>
      <c r="H43" s="54">
        <v>2004</v>
      </c>
      <c r="I43" s="54" t="s">
        <v>69</v>
      </c>
      <c r="J43" s="54" t="s">
        <v>22</v>
      </c>
      <c r="K43" s="59"/>
    </row>
    <row r="44" spans="2:11" s="58" customFormat="1" ht="30.75" customHeight="1" x14ac:dyDescent="0.25">
      <c r="B44" s="56">
        <v>3</v>
      </c>
      <c r="C44" s="76" t="s">
        <v>68</v>
      </c>
      <c r="D44" s="55" t="s">
        <v>36</v>
      </c>
      <c r="E44" s="54" t="s">
        <v>20</v>
      </c>
      <c r="F44" s="54" t="s">
        <v>64</v>
      </c>
      <c r="G44" s="54" t="s">
        <v>63</v>
      </c>
      <c r="H44" s="54">
        <v>2006</v>
      </c>
      <c r="I44" s="54" t="s">
        <v>175</v>
      </c>
      <c r="J44" s="54" t="s">
        <v>24</v>
      </c>
    </row>
    <row r="45" spans="2:11" s="53" customFormat="1" ht="30.75" customHeight="1" x14ac:dyDescent="0.25">
      <c r="B45" s="56"/>
      <c r="C45" s="54" t="s">
        <v>258</v>
      </c>
      <c r="D45" s="55" t="s">
        <v>0</v>
      </c>
      <c r="E45" s="54" t="s">
        <v>20</v>
      </c>
      <c r="F45" s="54" t="s">
        <v>64</v>
      </c>
      <c r="G45" s="54" t="s">
        <v>63</v>
      </c>
      <c r="H45" s="54">
        <v>2006</v>
      </c>
      <c r="I45" s="54" t="s">
        <v>176</v>
      </c>
      <c r="J45" s="54" t="s">
        <v>25</v>
      </c>
    </row>
    <row r="46" spans="2:11" s="58" customFormat="1" ht="30.75" customHeight="1" x14ac:dyDescent="0.25">
      <c r="B46" s="56">
        <v>4</v>
      </c>
      <c r="C46" s="55" t="s">
        <v>66</v>
      </c>
      <c r="D46" s="55" t="s">
        <v>88</v>
      </c>
      <c r="E46" s="54" t="s">
        <v>20</v>
      </c>
      <c r="F46" s="54" t="s">
        <v>64</v>
      </c>
      <c r="G46" s="54" t="s">
        <v>63</v>
      </c>
      <c r="H46" s="54">
        <v>2006</v>
      </c>
      <c r="I46" s="54" t="s">
        <v>177</v>
      </c>
      <c r="J46" s="54" t="s">
        <v>26</v>
      </c>
    </row>
    <row r="47" spans="2:11" s="58" customFormat="1" ht="30.75" customHeight="1" x14ac:dyDescent="0.25">
      <c r="B47" s="56">
        <v>5</v>
      </c>
      <c r="C47" s="55" t="s">
        <v>62</v>
      </c>
      <c r="D47" s="55" t="s">
        <v>89</v>
      </c>
      <c r="E47" s="54" t="s">
        <v>21</v>
      </c>
      <c r="F47" s="54" t="s">
        <v>61</v>
      </c>
      <c r="G47" s="54" t="s">
        <v>44</v>
      </c>
      <c r="H47" s="54">
        <v>2008</v>
      </c>
      <c r="I47" s="54" t="s">
        <v>60</v>
      </c>
      <c r="J47" s="54" t="s">
        <v>28</v>
      </c>
    </row>
    <row r="48" spans="2:11" s="53" customFormat="1" ht="30.75" customHeight="1" x14ac:dyDescent="0.25">
      <c r="B48" s="56">
        <v>6</v>
      </c>
      <c r="C48" s="55" t="s">
        <v>59</v>
      </c>
      <c r="D48" s="55" t="s">
        <v>89</v>
      </c>
      <c r="E48" s="54" t="s">
        <v>21</v>
      </c>
      <c r="F48" s="54" t="s">
        <v>45</v>
      </c>
      <c r="G48" s="54" t="s">
        <v>58</v>
      </c>
      <c r="H48" s="54">
        <v>2009</v>
      </c>
      <c r="I48" s="54" t="s">
        <v>57</v>
      </c>
      <c r="J48" s="54" t="s">
        <v>29</v>
      </c>
    </row>
    <row r="49" spans="2:10" s="53" customFormat="1" ht="30.75" customHeight="1" x14ac:dyDescent="0.25">
      <c r="B49" s="56">
        <v>7</v>
      </c>
      <c r="C49" s="187" t="s">
        <v>256</v>
      </c>
      <c r="D49" s="188"/>
      <c r="E49" s="54" t="s">
        <v>21</v>
      </c>
      <c r="F49" s="54" t="s">
        <v>45</v>
      </c>
      <c r="G49" s="54" t="s">
        <v>53</v>
      </c>
      <c r="H49" s="54">
        <v>2009</v>
      </c>
      <c r="I49" s="54" t="s">
        <v>55</v>
      </c>
      <c r="J49" s="54" t="s">
        <v>30</v>
      </c>
    </row>
    <row r="50" spans="2:10" s="53" customFormat="1" ht="30.75" customHeight="1" x14ac:dyDescent="0.25">
      <c r="B50" s="56">
        <v>8</v>
      </c>
      <c r="C50" s="55" t="s">
        <v>54</v>
      </c>
      <c r="D50" s="55" t="s">
        <v>89</v>
      </c>
      <c r="E50" s="54" t="s">
        <v>21</v>
      </c>
      <c r="F50" s="54" t="s">
        <v>45</v>
      </c>
      <c r="G50" s="54" t="s">
        <v>53</v>
      </c>
      <c r="H50" s="54">
        <v>2009</v>
      </c>
      <c r="I50" s="54" t="s">
        <v>52</v>
      </c>
      <c r="J50" s="54" t="s">
        <v>31</v>
      </c>
    </row>
    <row r="51" spans="2:10" s="53" customFormat="1" ht="30.75" customHeight="1" x14ac:dyDescent="0.25">
      <c r="B51" s="56">
        <v>9</v>
      </c>
      <c r="C51" s="55" t="s">
        <v>51</v>
      </c>
      <c r="D51" s="55" t="s">
        <v>89</v>
      </c>
      <c r="E51" s="54" t="s">
        <v>21</v>
      </c>
      <c r="F51" s="54" t="s">
        <v>45</v>
      </c>
      <c r="G51" s="54" t="s">
        <v>50</v>
      </c>
      <c r="H51" s="54">
        <v>2009</v>
      </c>
      <c r="I51" s="54" t="s">
        <v>49</v>
      </c>
      <c r="J51" s="54" t="s">
        <v>32</v>
      </c>
    </row>
    <row r="52" spans="2:10" s="53" customFormat="1" ht="30.75" customHeight="1" x14ac:dyDescent="0.25">
      <c r="B52" s="56">
        <v>10</v>
      </c>
      <c r="C52" s="55" t="s">
        <v>48</v>
      </c>
      <c r="D52" s="55" t="s">
        <v>89</v>
      </c>
      <c r="E52" s="54" t="s">
        <v>21</v>
      </c>
      <c r="F52" s="54" t="s">
        <v>45</v>
      </c>
      <c r="G52" s="54" t="s">
        <v>44</v>
      </c>
      <c r="H52" s="54">
        <v>2009</v>
      </c>
      <c r="I52" s="54" t="s">
        <v>47</v>
      </c>
      <c r="J52" s="54" t="s">
        <v>33</v>
      </c>
    </row>
    <row r="53" spans="2:10" s="53" customFormat="1" ht="30.75" customHeight="1" x14ac:dyDescent="0.25">
      <c r="B53" s="56">
        <v>11</v>
      </c>
      <c r="C53" s="55" t="s">
        <v>46</v>
      </c>
      <c r="D53" s="55" t="s">
        <v>89</v>
      </c>
      <c r="E53" s="54" t="s">
        <v>21</v>
      </c>
      <c r="F53" s="54" t="s">
        <v>45</v>
      </c>
      <c r="G53" s="54" t="s">
        <v>44</v>
      </c>
      <c r="H53" s="54">
        <v>2009</v>
      </c>
      <c r="I53" s="54" t="s">
        <v>43</v>
      </c>
      <c r="J53" s="54" t="s">
        <v>34</v>
      </c>
    </row>
  </sheetData>
  <mergeCells count="11">
    <mergeCell ref="C5:I5"/>
    <mergeCell ref="C6:I6"/>
    <mergeCell ref="C7:I7"/>
    <mergeCell ref="E9:F9"/>
    <mergeCell ref="C11:D11"/>
    <mergeCell ref="C49:D49"/>
    <mergeCell ref="C32:I32"/>
    <mergeCell ref="C33:I33"/>
    <mergeCell ref="C34:I34"/>
    <mergeCell ref="E36:F36"/>
    <mergeCell ref="C38:D38"/>
  </mergeCells>
  <pageMargins left="0.9055118110236221" right="0.15748031496062992" top="0.15748031496062992" bottom="0.15748031496062992" header="0.15748031496062992" footer="0"/>
  <pageSetup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RESUMEN 2012</vt:lpstr>
      <vt:lpstr>MOBILIARIO  Y EQ.</vt:lpstr>
      <vt:lpstr>EQ. DE COMPUTO</vt:lpstr>
      <vt:lpstr>PROG DE COMPUTO</vt:lpstr>
      <vt:lpstr>AUDIO Y VIDEO</vt:lpstr>
      <vt:lpstr>EQ. TRANSPO</vt:lpstr>
      <vt:lpstr>'EQ. DE COMPUTO'!Títulos_a_imprimir</vt:lpstr>
      <vt:lpstr>'MOBILIARIO  Y EQ.'!Títulos_a_imprimir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Gonzalez Cazares</dc:creator>
  <cp:lastModifiedBy>Adriana Molina Becerril</cp:lastModifiedBy>
  <cp:lastPrinted>2012-08-24T15:53:16Z</cp:lastPrinted>
  <dcterms:created xsi:type="dcterms:W3CDTF">2009-10-19T14:49:59Z</dcterms:created>
  <dcterms:modified xsi:type="dcterms:W3CDTF">2013-02-20T16:33:23Z</dcterms:modified>
</cp:coreProperties>
</file>